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zepczynskil\Desktop\LOM\Raport_monitoringowy_za_rok_2024\"/>
    </mc:Choice>
  </mc:AlternateContent>
  <xr:revisionPtr revIDLastSave="0" documentId="8_{0022BEC3-E1C6-403B-82B0-D10D88AFF3D6}" xr6:coauthVersionLast="36" xr6:coauthVersionMax="36" xr10:uidLastSave="{00000000-0000-0000-0000-000000000000}"/>
  <bookViews>
    <workbookView xWindow="-120" yWindow="-120" windowWidth="29040" windowHeight="15720" xr2:uid="{1A5C8290-EAC9-4F59-BEEC-9AE4FB341B9D}"/>
  </bookViews>
  <sheets>
    <sheet name="Monitoring 2024" sheetId="4" r:id="rId1"/>
  </sheets>
  <definedNames>
    <definedName name="_xlchart.v5.0" hidden="1">'Monitoring 2024'!$A$1</definedName>
    <definedName name="_xlchart.v5.1" hidden="1">'Monitoring 2024'!$A$2:$A$21</definedName>
    <definedName name="_xlchart.v5.10" hidden="1">'Monitoring 2024'!$AE$1</definedName>
    <definedName name="_xlchart.v5.100" hidden="1">'Monitoring 2024'!$AK$1</definedName>
    <definedName name="_xlchart.v5.101" hidden="1">'Monitoring 2024'!$AK$2:$AK$21</definedName>
    <definedName name="_xlchart.v5.102" hidden="1">'Monitoring 2024'!$AL$1</definedName>
    <definedName name="_xlchart.v5.103" hidden="1">'Monitoring 2024'!$AL$2:$AL$21</definedName>
    <definedName name="_xlchart.v5.104" hidden="1">'Monitoring 2024'!$AM$1</definedName>
    <definedName name="_xlchart.v5.105" hidden="1">'Monitoring 2024'!$AM$2:$AM$21</definedName>
    <definedName name="_xlchart.v5.106" hidden="1">'Monitoring 2024'!$B$1</definedName>
    <definedName name="_xlchart.v5.107" hidden="1">'Monitoring 2024'!$B$2:$B$21</definedName>
    <definedName name="_xlchart.v5.108" hidden="1">'Monitoring 2024'!$C$1</definedName>
    <definedName name="_xlchart.v5.109" hidden="1">'Monitoring 2024'!$C$2:$C$21</definedName>
    <definedName name="_xlchart.v5.11" hidden="1">'Monitoring 2024'!$AE$2:$AE$21</definedName>
    <definedName name="_xlchart.v5.110" hidden="1">'Monitoring 2024'!$D$1</definedName>
    <definedName name="_xlchart.v5.111" hidden="1">'Monitoring 2024'!$D$2:$D$21</definedName>
    <definedName name="_xlchart.v5.112" hidden="1">'Monitoring 2024'!$E$1</definedName>
    <definedName name="_xlchart.v5.113" hidden="1">'Monitoring 2024'!$E$2:$E$21</definedName>
    <definedName name="_xlchart.v5.114" hidden="1">'Monitoring 2024'!$F$1</definedName>
    <definedName name="_xlchart.v5.115" hidden="1">'Monitoring 2024'!$F$2:$F$21</definedName>
    <definedName name="_xlchart.v5.116" hidden="1">'Monitoring 2024'!$G$1</definedName>
    <definedName name="_xlchart.v5.117" hidden="1">'Monitoring 2024'!$G$2:$G$21</definedName>
    <definedName name="_xlchart.v5.118" hidden="1">'Monitoring 2024'!$H$1</definedName>
    <definedName name="_xlchart.v5.119" hidden="1">'Monitoring 2024'!$H$2:$H$21</definedName>
    <definedName name="_xlchart.v5.12" hidden="1">'Monitoring 2024'!$AF$1</definedName>
    <definedName name="_xlchart.v5.120" hidden="1">'Monitoring 2024'!$I$1</definedName>
    <definedName name="_xlchart.v5.121" hidden="1">'Monitoring 2024'!$I$2:$I$21</definedName>
    <definedName name="_xlchart.v5.122" hidden="1">'Monitoring 2024'!$J$1</definedName>
    <definedName name="_xlchart.v5.123" hidden="1">'Monitoring 2024'!$J$2:$J$21</definedName>
    <definedName name="_xlchart.v5.124" hidden="1">'Monitoring 2024'!$K$1</definedName>
    <definedName name="_xlchart.v5.125" hidden="1">'Monitoring 2024'!$K$2:$K$21</definedName>
    <definedName name="_xlchart.v5.126" hidden="1">'Monitoring 2024'!$L$1</definedName>
    <definedName name="_xlchart.v5.127" hidden="1">'Monitoring 2024'!$L$2:$L$21</definedName>
    <definedName name="_xlchart.v5.128" hidden="1">'Monitoring 2024'!$M$1</definedName>
    <definedName name="_xlchart.v5.129" hidden="1">'Monitoring 2024'!$M$2:$M$21</definedName>
    <definedName name="_xlchart.v5.13" hidden="1">'Monitoring 2024'!$AF$2:$AF$21</definedName>
    <definedName name="_xlchart.v5.130" hidden="1">'Monitoring 2024'!$N$1</definedName>
    <definedName name="_xlchart.v5.131" hidden="1">'Monitoring 2024'!$N$2:$N$21</definedName>
    <definedName name="_xlchart.v5.132" hidden="1">'Monitoring 2024'!$O$1</definedName>
    <definedName name="_xlchart.v5.133" hidden="1">'Monitoring 2024'!$O$2:$O$21</definedName>
    <definedName name="_xlchart.v5.134" hidden="1">'Monitoring 2024'!$P$1</definedName>
    <definedName name="_xlchart.v5.135" hidden="1">'Monitoring 2024'!$P$2:$P$21</definedName>
    <definedName name="_xlchart.v5.136" hidden="1">'Monitoring 2024'!$Q$1</definedName>
    <definedName name="_xlchart.v5.137" hidden="1">'Monitoring 2024'!$Q$2:$Q$21</definedName>
    <definedName name="_xlchart.v5.138" hidden="1">'Monitoring 2024'!$R$1</definedName>
    <definedName name="_xlchart.v5.139" hidden="1">'Monitoring 2024'!$R$2:$R$21</definedName>
    <definedName name="_xlchart.v5.14" hidden="1">'Monitoring 2024'!$AG$1</definedName>
    <definedName name="_xlchart.v5.140" hidden="1">'Monitoring 2024'!$S$1</definedName>
    <definedName name="_xlchart.v5.141" hidden="1">'Monitoring 2024'!$S$2:$S$21</definedName>
    <definedName name="_xlchart.v5.142" hidden="1">'Monitoring 2024'!$T$1</definedName>
    <definedName name="_xlchart.v5.143" hidden="1">'Monitoring 2024'!$T$2:$T$21</definedName>
    <definedName name="_xlchart.v5.144" hidden="1">'Monitoring 2024'!$U$1</definedName>
    <definedName name="_xlchart.v5.145" hidden="1">'Monitoring 2024'!$U$2:$U$21</definedName>
    <definedName name="_xlchart.v5.146" hidden="1">'Monitoring 2024'!$V$1</definedName>
    <definedName name="_xlchart.v5.147" hidden="1">'Monitoring 2024'!$V$2:$V$21</definedName>
    <definedName name="_xlchart.v5.148" hidden="1">'Monitoring 2024'!$W$1</definedName>
    <definedName name="_xlchart.v5.149" hidden="1">'Monitoring 2024'!$W$2:$W$21</definedName>
    <definedName name="_xlchart.v5.15" hidden="1">'Monitoring 2024'!$AG$2:$AG$21</definedName>
    <definedName name="_xlchart.v5.150" hidden="1">'Monitoring 2024'!$X$1</definedName>
    <definedName name="_xlchart.v5.151" hidden="1">'Monitoring 2024'!$X$2:$X$21</definedName>
    <definedName name="_xlchart.v5.152" hidden="1">'Monitoring 2024'!$Y$1</definedName>
    <definedName name="_xlchart.v5.153" hidden="1">'Monitoring 2024'!$Y$2:$Y$21</definedName>
    <definedName name="_xlchart.v5.154" hidden="1">'Monitoring 2024'!$Z$1</definedName>
    <definedName name="_xlchart.v5.155" hidden="1">'Monitoring 2024'!$Z$2:$Z$21</definedName>
    <definedName name="_xlchart.v5.156" hidden="1">'Monitoring 2024'!$A$1</definedName>
    <definedName name="_xlchart.v5.157" hidden="1">'Monitoring 2024'!$A$2:$A$21</definedName>
    <definedName name="_xlchart.v5.158" hidden="1">'Monitoring 2024'!$AA$1</definedName>
    <definedName name="_xlchart.v5.159" hidden="1">'Monitoring 2024'!$AA$2:$AA$21</definedName>
    <definedName name="_xlchart.v5.16" hidden="1">'Monitoring 2024'!$AH$1</definedName>
    <definedName name="_xlchart.v5.160" hidden="1">'Monitoring 2024'!$AB$1</definedName>
    <definedName name="_xlchart.v5.161" hidden="1">'Monitoring 2024'!$AB$2:$AB$21</definedName>
    <definedName name="_xlchart.v5.162" hidden="1">'Monitoring 2024'!$AC$1</definedName>
    <definedName name="_xlchart.v5.163" hidden="1">'Monitoring 2024'!$AC$2:$AC$21</definedName>
    <definedName name="_xlchart.v5.164" hidden="1">'Monitoring 2024'!$AD$1</definedName>
    <definedName name="_xlchart.v5.165" hidden="1">'Monitoring 2024'!$AD$2:$AD$21</definedName>
    <definedName name="_xlchart.v5.166" hidden="1">'Monitoring 2024'!$AE$1</definedName>
    <definedName name="_xlchart.v5.167" hidden="1">'Monitoring 2024'!$AE$2:$AE$21</definedName>
    <definedName name="_xlchart.v5.168" hidden="1">'Monitoring 2024'!$AF$1</definedName>
    <definedName name="_xlchart.v5.169" hidden="1">'Monitoring 2024'!$AF$2:$AF$21</definedName>
    <definedName name="_xlchart.v5.17" hidden="1">'Monitoring 2024'!$AH$2:$AH$21</definedName>
    <definedName name="_xlchart.v5.170" hidden="1">'Monitoring 2024'!$AG$1</definedName>
    <definedName name="_xlchart.v5.171" hidden="1">'Monitoring 2024'!$AG$2:$AG$21</definedName>
    <definedName name="_xlchart.v5.172" hidden="1">'Monitoring 2024'!$AH$1</definedName>
    <definedName name="_xlchart.v5.173" hidden="1">'Monitoring 2024'!$AH$2:$AH$21</definedName>
    <definedName name="_xlchart.v5.174" hidden="1">'Monitoring 2024'!$AI$1</definedName>
    <definedName name="_xlchart.v5.175" hidden="1">'Monitoring 2024'!$AI$2:$AI$21</definedName>
    <definedName name="_xlchart.v5.176" hidden="1">'Monitoring 2024'!$AJ$1</definedName>
    <definedName name="_xlchart.v5.177" hidden="1">'Monitoring 2024'!$AJ$2:$AJ$21</definedName>
    <definedName name="_xlchart.v5.178" hidden="1">'Monitoring 2024'!$AK$1</definedName>
    <definedName name="_xlchart.v5.179" hidden="1">'Monitoring 2024'!$AK$2:$AK$21</definedName>
    <definedName name="_xlchart.v5.18" hidden="1">'Monitoring 2024'!$AI$1</definedName>
    <definedName name="_xlchart.v5.180" hidden="1">'Monitoring 2024'!$AL$1</definedName>
    <definedName name="_xlchart.v5.181" hidden="1">'Monitoring 2024'!$AL$2:$AL$21</definedName>
    <definedName name="_xlchart.v5.182" hidden="1">'Monitoring 2024'!$AM$1</definedName>
    <definedName name="_xlchart.v5.183" hidden="1">'Monitoring 2024'!$AM$2:$AM$21</definedName>
    <definedName name="_xlchart.v5.184" hidden="1">'Monitoring 2024'!$B$1</definedName>
    <definedName name="_xlchart.v5.185" hidden="1">'Monitoring 2024'!$B$2:$B$21</definedName>
    <definedName name="_xlchart.v5.186" hidden="1">'Monitoring 2024'!$C$1</definedName>
    <definedName name="_xlchart.v5.187" hidden="1">'Monitoring 2024'!$C$2:$C$21</definedName>
    <definedName name="_xlchart.v5.188" hidden="1">'Monitoring 2024'!$D$1</definedName>
    <definedName name="_xlchart.v5.189" hidden="1">'Monitoring 2024'!$D$2:$D$21</definedName>
    <definedName name="_xlchart.v5.19" hidden="1">'Monitoring 2024'!$AI$2:$AI$21</definedName>
    <definedName name="_xlchart.v5.190" hidden="1">'Monitoring 2024'!$E$1</definedName>
    <definedName name="_xlchart.v5.191" hidden="1">'Monitoring 2024'!$E$2:$E$21</definedName>
    <definedName name="_xlchart.v5.192" hidden="1">'Monitoring 2024'!$F$1</definedName>
    <definedName name="_xlchart.v5.193" hidden="1">'Monitoring 2024'!$F$2:$F$21</definedName>
    <definedName name="_xlchart.v5.194" hidden="1">'Monitoring 2024'!$G$1</definedName>
    <definedName name="_xlchart.v5.195" hidden="1">'Monitoring 2024'!$G$2:$G$21</definedName>
    <definedName name="_xlchart.v5.196" hidden="1">'Monitoring 2024'!$H$1</definedName>
    <definedName name="_xlchart.v5.197" hidden="1">'Monitoring 2024'!$H$2:$H$21</definedName>
    <definedName name="_xlchart.v5.198" hidden="1">'Monitoring 2024'!$I$1</definedName>
    <definedName name="_xlchart.v5.199" hidden="1">'Monitoring 2024'!$I$2:$I$21</definedName>
    <definedName name="_xlchart.v5.2" hidden="1">'Monitoring 2024'!$AA$1</definedName>
    <definedName name="_xlchart.v5.20" hidden="1">'Monitoring 2024'!$AJ$1</definedName>
    <definedName name="_xlchart.v5.200" hidden="1">'Monitoring 2024'!$J$1</definedName>
    <definedName name="_xlchart.v5.201" hidden="1">'Monitoring 2024'!$J$2:$J$21</definedName>
    <definedName name="_xlchart.v5.202" hidden="1">'Monitoring 2024'!$K$1</definedName>
    <definedName name="_xlchart.v5.203" hidden="1">'Monitoring 2024'!$K$2:$K$21</definedName>
    <definedName name="_xlchart.v5.204" hidden="1">'Monitoring 2024'!$L$1</definedName>
    <definedName name="_xlchart.v5.205" hidden="1">'Monitoring 2024'!$L$2:$L$21</definedName>
    <definedName name="_xlchart.v5.206" hidden="1">'Monitoring 2024'!$M$1</definedName>
    <definedName name="_xlchart.v5.207" hidden="1">'Monitoring 2024'!$M$2:$M$21</definedName>
    <definedName name="_xlchart.v5.208" hidden="1">'Monitoring 2024'!$N$1</definedName>
    <definedName name="_xlchart.v5.209" hidden="1">'Monitoring 2024'!$N$2:$N$21</definedName>
    <definedName name="_xlchart.v5.21" hidden="1">'Monitoring 2024'!$AJ$2:$AJ$21</definedName>
    <definedName name="_xlchart.v5.210" hidden="1">'Monitoring 2024'!$O$1</definedName>
    <definedName name="_xlchart.v5.211" hidden="1">'Monitoring 2024'!$O$2:$O$21</definedName>
    <definedName name="_xlchart.v5.212" hidden="1">'Monitoring 2024'!$P$1</definedName>
    <definedName name="_xlchart.v5.213" hidden="1">'Monitoring 2024'!$P$2:$P$21</definedName>
    <definedName name="_xlchart.v5.214" hidden="1">'Monitoring 2024'!$Q$1</definedName>
    <definedName name="_xlchart.v5.215" hidden="1">'Monitoring 2024'!$Q$2:$Q$21</definedName>
    <definedName name="_xlchart.v5.216" hidden="1">'Monitoring 2024'!$R$1</definedName>
    <definedName name="_xlchart.v5.217" hidden="1">'Monitoring 2024'!$R$2:$R$21</definedName>
    <definedName name="_xlchart.v5.218" hidden="1">'Monitoring 2024'!$S$1</definedName>
    <definedName name="_xlchart.v5.219" hidden="1">'Monitoring 2024'!$S$2:$S$21</definedName>
    <definedName name="_xlchart.v5.22" hidden="1">'Monitoring 2024'!$AK$1</definedName>
    <definedName name="_xlchart.v5.220" hidden="1">'Monitoring 2024'!$T$1</definedName>
    <definedName name="_xlchart.v5.221" hidden="1">'Monitoring 2024'!$T$2:$T$21</definedName>
    <definedName name="_xlchart.v5.222" hidden="1">'Monitoring 2024'!$U$1</definedName>
    <definedName name="_xlchart.v5.223" hidden="1">'Monitoring 2024'!$U$2:$U$21</definedName>
    <definedName name="_xlchart.v5.224" hidden="1">'Monitoring 2024'!$V$1</definedName>
    <definedName name="_xlchart.v5.225" hidden="1">'Monitoring 2024'!$V$2:$V$21</definedName>
    <definedName name="_xlchart.v5.226" hidden="1">'Monitoring 2024'!$W$1</definedName>
    <definedName name="_xlchart.v5.227" hidden="1">'Monitoring 2024'!$W$2:$W$21</definedName>
    <definedName name="_xlchart.v5.228" hidden="1">'Monitoring 2024'!$X$1</definedName>
    <definedName name="_xlchart.v5.229" hidden="1">'Monitoring 2024'!$X$2:$X$21</definedName>
    <definedName name="_xlchart.v5.23" hidden="1">'Monitoring 2024'!$AK$2:$AK$21</definedName>
    <definedName name="_xlchart.v5.230" hidden="1">'Monitoring 2024'!$Y$1</definedName>
    <definedName name="_xlchart.v5.231" hidden="1">'Monitoring 2024'!$Y$2:$Y$21</definedName>
    <definedName name="_xlchart.v5.232" hidden="1">'Monitoring 2024'!$Z$1</definedName>
    <definedName name="_xlchart.v5.233" hidden="1">'Monitoring 2024'!$Z$2:$Z$21</definedName>
    <definedName name="_xlchart.v5.24" hidden="1">'Monitoring 2024'!$AL$1</definedName>
    <definedName name="_xlchart.v5.25" hidden="1">'Monitoring 2024'!$AL$2:$AL$21</definedName>
    <definedName name="_xlchart.v5.26" hidden="1">'Monitoring 2024'!$AM$1</definedName>
    <definedName name="_xlchart.v5.27" hidden="1">'Monitoring 2024'!$AM$2:$AM$21</definedName>
    <definedName name="_xlchart.v5.28" hidden="1">'Monitoring 2024'!$B$1</definedName>
    <definedName name="_xlchart.v5.29" hidden="1">'Monitoring 2024'!$B$2:$B$21</definedName>
    <definedName name="_xlchart.v5.3" hidden="1">'Monitoring 2024'!$AA$2:$AA$21</definedName>
    <definedName name="_xlchart.v5.30" hidden="1">'Monitoring 2024'!$C$1</definedName>
    <definedName name="_xlchart.v5.31" hidden="1">'Monitoring 2024'!$C$2:$C$21</definedName>
    <definedName name="_xlchart.v5.32" hidden="1">'Monitoring 2024'!$D$1</definedName>
    <definedName name="_xlchart.v5.33" hidden="1">'Monitoring 2024'!$D$2:$D$21</definedName>
    <definedName name="_xlchart.v5.34" hidden="1">'Monitoring 2024'!$E$1</definedName>
    <definedName name="_xlchart.v5.35" hidden="1">'Monitoring 2024'!$E$2:$E$21</definedName>
    <definedName name="_xlchart.v5.36" hidden="1">'Monitoring 2024'!$F$1</definedName>
    <definedName name="_xlchart.v5.37" hidden="1">'Monitoring 2024'!$F$2:$F$21</definedName>
    <definedName name="_xlchart.v5.38" hidden="1">'Monitoring 2024'!$G$1</definedName>
    <definedName name="_xlchart.v5.39" hidden="1">'Monitoring 2024'!$G$2:$G$21</definedName>
    <definedName name="_xlchart.v5.4" hidden="1">'Monitoring 2024'!$AB$1</definedName>
    <definedName name="_xlchart.v5.40" hidden="1">'Monitoring 2024'!$H$1</definedName>
    <definedName name="_xlchart.v5.41" hidden="1">'Monitoring 2024'!$H$2:$H$21</definedName>
    <definedName name="_xlchart.v5.42" hidden="1">'Monitoring 2024'!$I$1</definedName>
    <definedName name="_xlchart.v5.43" hidden="1">'Monitoring 2024'!$I$2:$I$21</definedName>
    <definedName name="_xlchart.v5.44" hidden="1">'Monitoring 2024'!$J$1</definedName>
    <definedName name="_xlchart.v5.45" hidden="1">'Monitoring 2024'!$J$2:$J$21</definedName>
    <definedName name="_xlchart.v5.46" hidden="1">'Monitoring 2024'!$K$1</definedName>
    <definedName name="_xlchart.v5.47" hidden="1">'Monitoring 2024'!$K$2:$K$21</definedName>
    <definedName name="_xlchart.v5.48" hidden="1">'Monitoring 2024'!$L$1</definedName>
    <definedName name="_xlchart.v5.49" hidden="1">'Monitoring 2024'!$L$2:$L$21</definedName>
    <definedName name="_xlchart.v5.5" hidden="1">'Monitoring 2024'!$AB$2:$AB$21</definedName>
    <definedName name="_xlchart.v5.50" hidden="1">'Monitoring 2024'!$M$1</definedName>
    <definedName name="_xlchart.v5.51" hidden="1">'Monitoring 2024'!$M$2:$M$21</definedName>
    <definedName name="_xlchart.v5.52" hidden="1">'Monitoring 2024'!$N$1</definedName>
    <definedName name="_xlchart.v5.53" hidden="1">'Monitoring 2024'!$N$2:$N$21</definedName>
    <definedName name="_xlchart.v5.54" hidden="1">'Monitoring 2024'!$O$1</definedName>
    <definedName name="_xlchart.v5.55" hidden="1">'Monitoring 2024'!$O$2:$O$21</definedName>
    <definedName name="_xlchart.v5.56" hidden="1">'Monitoring 2024'!$P$1</definedName>
    <definedName name="_xlchart.v5.57" hidden="1">'Monitoring 2024'!$P$2:$P$21</definedName>
    <definedName name="_xlchart.v5.58" hidden="1">'Monitoring 2024'!$Q$1</definedName>
    <definedName name="_xlchart.v5.59" hidden="1">'Monitoring 2024'!$Q$2:$Q$21</definedName>
    <definedName name="_xlchart.v5.6" hidden="1">'Monitoring 2024'!$AC$1</definedName>
    <definedName name="_xlchart.v5.60" hidden="1">'Monitoring 2024'!$R$1</definedName>
    <definedName name="_xlchart.v5.61" hidden="1">'Monitoring 2024'!$R$2:$R$21</definedName>
    <definedName name="_xlchart.v5.62" hidden="1">'Monitoring 2024'!$S$1</definedName>
    <definedName name="_xlchart.v5.63" hidden="1">'Monitoring 2024'!$S$2:$S$21</definedName>
    <definedName name="_xlchart.v5.64" hidden="1">'Monitoring 2024'!$T$1</definedName>
    <definedName name="_xlchart.v5.65" hidden="1">'Monitoring 2024'!$T$2:$T$21</definedName>
    <definedName name="_xlchart.v5.66" hidden="1">'Monitoring 2024'!$U$1</definedName>
    <definedName name="_xlchart.v5.67" hidden="1">'Monitoring 2024'!$U$2:$U$21</definedName>
    <definedName name="_xlchart.v5.68" hidden="1">'Monitoring 2024'!$V$1</definedName>
    <definedName name="_xlchart.v5.69" hidden="1">'Monitoring 2024'!$V$2:$V$21</definedName>
    <definedName name="_xlchart.v5.7" hidden="1">'Monitoring 2024'!$AC$2:$AC$21</definedName>
    <definedName name="_xlchart.v5.70" hidden="1">'Monitoring 2024'!$W$1</definedName>
    <definedName name="_xlchart.v5.71" hidden="1">'Monitoring 2024'!$W$2:$W$21</definedName>
    <definedName name="_xlchart.v5.72" hidden="1">'Monitoring 2024'!$X$1</definedName>
    <definedName name="_xlchart.v5.73" hidden="1">'Monitoring 2024'!$X$2:$X$21</definedName>
    <definedName name="_xlchart.v5.74" hidden="1">'Monitoring 2024'!$Y$1</definedName>
    <definedName name="_xlchart.v5.75" hidden="1">'Monitoring 2024'!$Y$2:$Y$21</definedName>
    <definedName name="_xlchart.v5.76" hidden="1">'Monitoring 2024'!$Z$1</definedName>
    <definedName name="_xlchart.v5.77" hidden="1">'Monitoring 2024'!$Z$2:$Z$21</definedName>
    <definedName name="_xlchart.v5.78" hidden="1">'Monitoring 2024'!$A$1</definedName>
    <definedName name="_xlchart.v5.79" hidden="1">'Monitoring 2024'!$A$2:$A$21</definedName>
    <definedName name="_xlchart.v5.8" hidden="1">'Monitoring 2024'!$AD$1</definedName>
    <definedName name="_xlchart.v5.80" hidden="1">'Monitoring 2024'!$AA$1</definedName>
    <definedName name="_xlchart.v5.81" hidden="1">'Monitoring 2024'!$AA$2:$AA$21</definedName>
    <definedName name="_xlchart.v5.82" hidden="1">'Monitoring 2024'!$AB$1</definedName>
    <definedName name="_xlchart.v5.83" hidden="1">'Monitoring 2024'!$AB$2:$AB$21</definedName>
    <definedName name="_xlchart.v5.84" hidden="1">'Monitoring 2024'!$AC$1</definedName>
    <definedName name="_xlchart.v5.85" hidden="1">'Monitoring 2024'!$AC$2:$AC$21</definedName>
    <definedName name="_xlchart.v5.86" hidden="1">'Monitoring 2024'!$AD$1</definedName>
    <definedName name="_xlchart.v5.87" hidden="1">'Monitoring 2024'!$AD$2:$AD$21</definedName>
    <definedName name="_xlchart.v5.88" hidden="1">'Monitoring 2024'!$AE$1</definedName>
    <definedName name="_xlchart.v5.89" hidden="1">'Monitoring 2024'!$AE$2:$AE$21</definedName>
    <definedName name="_xlchart.v5.9" hidden="1">'Monitoring 2024'!$AD$2:$AD$21</definedName>
    <definedName name="_xlchart.v5.90" hidden="1">'Monitoring 2024'!$AF$1</definedName>
    <definedName name="_xlchart.v5.91" hidden="1">'Monitoring 2024'!$AF$2:$AF$21</definedName>
    <definedName name="_xlchart.v5.92" hidden="1">'Monitoring 2024'!$AG$1</definedName>
    <definedName name="_xlchart.v5.93" hidden="1">'Monitoring 2024'!$AG$2:$AG$21</definedName>
    <definedName name="_xlchart.v5.94" hidden="1">'Monitoring 2024'!$AH$1</definedName>
    <definedName name="_xlchart.v5.95" hidden="1">'Monitoring 2024'!$AH$2:$AH$21</definedName>
    <definedName name="_xlchart.v5.96" hidden="1">'Monitoring 2024'!$AI$1</definedName>
    <definedName name="_xlchart.v5.97" hidden="1">'Monitoring 2024'!$AI$2:$AI$21</definedName>
    <definedName name="_xlchart.v5.98" hidden="1">'Monitoring 2024'!$AJ$1</definedName>
    <definedName name="_xlchart.v5.99" hidden="1">'Monitoring 2024'!$AJ$2:$AJ$21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1" i="4" l="1"/>
  <c r="AL21" i="4" s="1"/>
  <c r="AH20" i="4"/>
  <c r="AL20" i="4" s="1"/>
  <c r="AH19" i="4"/>
  <c r="AL19" i="4" s="1"/>
  <c r="AH18" i="4"/>
  <c r="AL18" i="4" s="1"/>
  <c r="AH17" i="4"/>
  <c r="AI17" i="4" s="1"/>
  <c r="AJ17" i="4" s="1"/>
  <c r="AH16" i="4"/>
  <c r="AL16" i="4" s="1"/>
  <c r="AL15" i="4"/>
  <c r="AH15" i="4"/>
  <c r="AI15" i="4" s="1"/>
  <c r="AJ15" i="4" s="1"/>
  <c r="AH14" i="4"/>
  <c r="AL14" i="4" s="1"/>
  <c r="AH13" i="4"/>
  <c r="AI13" i="4" s="1"/>
  <c r="AJ13" i="4" s="1"/>
  <c r="AH12" i="4"/>
  <c r="AL12" i="4" s="1"/>
  <c r="AH11" i="4"/>
  <c r="AI11" i="4" s="1"/>
  <c r="AJ11" i="4" s="1"/>
  <c r="AH10" i="4"/>
  <c r="AL10" i="4" s="1"/>
  <c r="AH9" i="4"/>
  <c r="AI9" i="4" s="1"/>
  <c r="AJ9" i="4" s="1"/>
  <c r="AH8" i="4"/>
  <c r="AL8" i="4" s="1"/>
  <c r="AH7" i="4"/>
  <c r="AI7" i="4" s="1"/>
  <c r="AJ7" i="4" s="1"/>
  <c r="AH6" i="4"/>
  <c r="AL6" i="4" s="1"/>
  <c r="AH5" i="4"/>
  <c r="AI5" i="4" s="1"/>
  <c r="AJ5" i="4" s="1"/>
  <c r="AH4" i="4"/>
  <c r="AL4" i="4" s="1"/>
  <c r="AH3" i="4"/>
  <c r="AI3" i="4" s="1"/>
  <c r="AJ3" i="4" s="1"/>
  <c r="AH2" i="4"/>
  <c r="AL2" i="4" s="1"/>
  <c r="AL5" i="4" l="1"/>
  <c r="AL9" i="4"/>
  <c r="AL13" i="4"/>
  <c r="AL17" i="4"/>
  <c r="AL3" i="4"/>
  <c r="AL7" i="4"/>
  <c r="AL11" i="4"/>
  <c r="AI2" i="4"/>
  <c r="AJ2" i="4" s="1"/>
  <c r="AI6" i="4"/>
  <c r="AJ6" i="4" s="1"/>
  <c r="AI10" i="4"/>
  <c r="AJ10" i="4" s="1"/>
  <c r="AI14" i="4"/>
  <c r="AJ14" i="4" s="1"/>
  <c r="AI18" i="4"/>
  <c r="AJ18" i="4" s="1"/>
  <c r="AI19" i="4"/>
  <c r="AJ19" i="4" s="1"/>
  <c r="AI20" i="4"/>
  <c r="AJ20" i="4" s="1"/>
  <c r="AI4" i="4"/>
  <c r="AJ4" i="4" s="1"/>
  <c r="AI8" i="4"/>
  <c r="AJ8" i="4" s="1"/>
  <c r="AI12" i="4"/>
  <c r="AJ12" i="4" s="1"/>
  <c r="AI16" i="4"/>
  <c r="AJ16" i="4" s="1"/>
  <c r="AI21" i="4"/>
</calcChain>
</file>

<file path=xl/sharedStrings.xml><?xml version="1.0" encoding="utf-8"?>
<sst xmlns="http://schemas.openxmlformats.org/spreadsheetml/2006/main" count="209" uniqueCount="72">
  <si>
    <t>Cele operacyjne</t>
  </si>
  <si>
    <t>Nazwa wskaźnika</t>
  </si>
  <si>
    <t>Jednostka miary</t>
  </si>
  <si>
    <t>szt.</t>
  </si>
  <si>
    <t>długość dróg dla rowerów w LOM</t>
  </si>
  <si>
    <t>km</t>
  </si>
  <si>
    <t>%</t>
  </si>
  <si>
    <t>liczba węzłów przesiadkowych w LOM</t>
  </si>
  <si>
    <t>liczba parkingów P+R na terenie LOM</t>
  </si>
  <si>
    <t>liczba stref płatnego parkowania w Miastach LOM</t>
  </si>
  <si>
    <t>Rozwój logistyki miejskiej</t>
  </si>
  <si>
    <t>Planowanie przestrzenne zorientowane na transport zbiorowy i mobilność aktywną</t>
  </si>
  <si>
    <t>liczba JST LOM z obowiązującymi suikzp, uwzględniającymi zasady planowania zorientowanego na zrównoważoną mobilność</t>
  </si>
  <si>
    <t>liczba JST LOM z obowiązującymi standardami pieszymi</t>
  </si>
  <si>
    <t>liczba parkingów B+R na terenie całego LOM</t>
  </si>
  <si>
    <t>liczba JST LOM z wdrożoną integracją taryfowobiletową z komunikacją organizowaną przez Lublin</t>
  </si>
  <si>
    <t>liczba kampanii informacyjno-promocyjno-edukacyjnych w LOM</t>
  </si>
  <si>
    <t>długość dróg w strefach ograniczonego ruchu</t>
  </si>
  <si>
    <t>liczba JST LOM z obowiązującymi standardami rowerowymi</t>
  </si>
  <si>
    <t xml:space="preserve">Mobilność aktywna  podstawowym sposobem  realizacji podróży  niedalekich  </t>
  </si>
  <si>
    <t>udział powierzchni zabudowanej Obszaru rozwojowego LOM, która znajduje się w odległości 2 km (w linii prostej) od czynnych przystanków autobusowych oraz stacji i przystanków kolejowych</t>
  </si>
  <si>
    <t>liczba miejscowości w LOM przy drogach krajowych lub wojewódzkich z obwodnicami uwalniającymi ich centra z ruchu tranzytowego</t>
  </si>
  <si>
    <t>liczba zadaszonych parkingów dla rowerów przy szkołach na terenie całego LOM</t>
  </si>
  <si>
    <t>Rozwój spójnego systemu transportu publicznego</t>
  </si>
  <si>
    <t>długość wybudowanych oraz wydzielonych pasów dla autobusów w Obszarze rdzennym LOM</t>
  </si>
  <si>
    <t>liczba miejsc postojowych w strefach płatnego parkowania w Obszarze rdzennym LOM</t>
  </si>
  <si>
    <t>liczba ogólnodostępnych stacji ładowania pojazdów zeroemisyjnych w LOM</t>
  </si>
  <si>
    <t>udział szkół w LOM zaangażowanych w działania promocyjne i edukacyjne związane ze zrównoważoną mobilnością</t>
  </si>
  <si>
    <t>liczba międzygminnych działań dot. integracji planowania przestrzennego w LOM</t>
  </si>
  <si>
    <t>liczba międzygminnych działań dot. integracji publicznego transportu zbiorowego w LOM</t>
  </si>
  <si>
    <t>Optymalne wykorzystanie samochodów</t>
  </si>
  <si>
    <t xml:space="preserve">Wzrost akceptacji  dla wdrażania  zrównoważonej  mobilności  </t>
  </si>
  <si>
    <t>nr wskaźnika</t>
  </si>
  <si>
    <t>Rozwój struktur wspierających zrównoważoną mobilność</t>
  </si>
  <si>
    <t>Uwagi / komentarze</t>
  </si>
  <si>
    <t>Bełżyce</t>
  </si>
  <si>
    <t>Bychawa</t>
  </si>
  <si>
    <t>Garbów</t>
  </si>
  <si>
    <t>Głusk</t>
  </si>
  <si>
    <t>Jabłonna</t>
  </si>
  <si>
    <t xml:space="preserve">Jastków </t>
  </si>
  <si>
    <t>Kamionka</t>
  </si>
  <si>
    <t>Konopnica</t>
  </si>
  <si>
    <t>Lubartów Miasto</t>
  </si>
  <si>
    <t>Lubartów Gmina</t>
  </si>
  <si>
    <t>Lublin</t>
  </si>
  <si>
    <t>Łęczna</t>
  </si>
  <si>
    <t>Mełgiew</t>
  </si>
  <si>
    <t>Niedrzwica Duża</t>
  </si>
  <si>
    <t>Niemce</t>
  </si>
  <si>
    <t xml:space="preserve">Nałęczów </t>
  </si>
  <si>
    <t>Piaski</t>
  </si>
  <si>
    <t>Spiczyn</t>
  </si>
  <si>
    <t>Strzyżewice</t>
  </si>
  <si>
    <t>Świdnik</t>
  </si>
  <si>
    <t>Wojciechów</t>
  </si>
  <si>
    <t xml:space="preserve">Wólka </t>
  </si>
  <si>
    <t>Powiat lubartowski</t>
  </si>
  <si>
    <t>Powiat puławski</t>
  </si>
  <si>
    <t>Powiat świdnicki</t>
  </si>
  <si>
    <t>Powiat lubelski</t>
  </si>
  <si>
    <t>nd</t>
  </si>
  <si>
    <t>nd.</t>
  </si>
  <si>
    <t>Rok bazowy</t>
  </si>
  <si>
    <t>Wartość bazowa</t>
  </si>
  <si>
    <t>Wartość docelowa w 2030 r.</t>
  </si>
  <si>
    <t>Wartość za rok poprzedni</t>
  </si>
  <si>
    <t>Wartość za rok 2024</t>
  </si>
  <si>
    <t>Zmiana wartości w 2024</t>
  </si>
  <si>
    <t>Procent realizacji wskaźnika</t>
  </si>
  <si>
    <t>Przyrost
w 2024</t>
  </si>
  <si>
    <t>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</si>
</sst>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5E0B4"/>
        <bgColor rgb="FFCCFFCC"/>
      </patternFill>
    </fill>
    <fill>
      <patternFill patternType="solid">
        <fgColor theme="9" tint="0.59987182226020086"/>
        <bgColor rgb="FFCC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8" fillId="0" borderId="0"/>
    <xf numFmtId="0" fontId="9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/>
    <xf numFmtId="10" fontId="0" fillId="0" borderId="1" xfId="0" applyNumberForma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9" fontId="0" fillId="3" borderId="1" xfId="4" applyFont="1" applyFill="1" applyBorder="1" applyAlignment="1">
      <alignment horizontal="center" vertical="center"/>
    </xf>
    <xf numFmtId="9" fontId="6" fillId="0" borderId="1" xfId="4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0" fontId="2" fillId="0" borderId="1" xfId="4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10" fontId="0" fillId="0" borderId="0" xfId="4" applyNumberFormat="1" applyFont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6" fillId="0" borderId="1" xfId="4" applyNumberFormat="1" applyFont="1" applyBorder="1" applyAlignment="1">
      <alignment horizontal="center" vertical="center"/>
    </xf>
    <xf numFmtId="10" fontId="0" fillId="6" borderId="1" xfId="4" applyNumberFormat="1" applyFont="1" applyFill="1" applyBorder="1" applyAlignment="1">
      <alignment horizontal="center" vertical="center"/>
    </xf>
    <xf numFmtId="10" fontId="7" fillId="6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0" fontId="2" fillId="0" borderId="1" xfId="4" applyNumberFormat="1" applyFont="1" applyBorder="1" applyAlignment="1">
      <alignment horizontal="center" vertical="center"/>
    </xf>
    <xf numFmtId="10" fontId="10" fillId="0" borderId="1" xfId="4" applyNumberFormat="1" applyFont="1" applyBorder="1" applyAlignment="1">
      <alignment horizontal="center" vertical="center"/>
    </xf>
    <xf numFmtId="10" fontId="0" fillId="0" borderId="1" xfId="4" applyNumberFormat="1" applyFont="1" applyBorder="1" applyAlignment="1">
      <alignment horizontal="center" vertical="center"/>
    </xf>
    <xf numFmtId="10" fontId="6" fillId="0" borderId="1" xfId="4" applyNumberFormat="1" applyFont="1" applyBorder="1" applyAlignment="1">
      <alignment horizontal="center" vertical="center"/>
    </xf>
    <xf numFmtId="10" fontId="7" fillId="0" borderId="1" xfId="4" applyNumberFormat="1" applyFont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2" fillId="0" borderId="8" xfId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9" fontId="0" fillId="0" borderId="8" xfId="4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7">
    <cellStyle name="Normalny" xfId="0" builtinId="0"/>
    <cellStyle name="Normalny 2" xfId="1" xr:uid="{8FF5E919-4815-4D72-8178-C40A7AF16562}"/>
    <cellStyle name="Normalny 3" xfId="2" xr:uid="{7841B190-5219-4AF3-B5F3-DC904F9567B6}"/>
    <cellStyle name="Normalny 3 2" xfId="3" xr:uid="{AE8940D1-C417-4F2A-BFAA-9F6B21E055C2}"/>
    <cellStyle name="Normalny 3 3" xfId="5" xr:uid="{8AF0D0B7-34B7-4A47-B9B4-0DB8DB2FA51C}"/>
    <cellStyle name="Normalny 3 4" xfId="6" xr:uid="{0EF8E7CA-3DC2-460C-91A4-A0EF9E804491}"/>
    <cellStyle name="Procentowy" xfId="4" builtinId="5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B87B9C-9D2A-4AB6-A587-56D19315FA2E}" name="Tabela1" displayName="Tabela1" ref="A1:AM21" totalsRowShown="0" headerRowDxfId="0" headerRowBorderDxfId="38" tableBorderDxfId="39">
  <autoFilter ref="A1:AM21" xr:uid="{8BAB7CDE-4DB1-4387-9E04-1269E3463062}"/>
  <tableColumns count="39">
    <tableColumn id="1" xr3:uid="{654867B8-17C0-44E4-B9BC-EDEE76A67D17}" name="Cele operacyjne" dataDxfId="37"/>
    <tableColumn id="2" xr3:uid="{76A598A3-FF71-4301-817D-B124C95BE042}" name="nr wskaźnika" dataDxfId="36"/>
    <tableColumn id="3" xr3:uid="{2A2EB91E-33EB-4F5D-9023-42E3CFD1C66D}" name="Nazwa wskaźnika" dataDxfId="35"/>
    <tableColumn id="4" xr3:uid="{6D9D2FB8-D8AF-498E-AEBC-A3A0CB0520BF}" name="Jednostka miary" dataDxfId="34"/>
    <tableColumn id="5" xr3:uid="{D443827B-4267-466D-9D5A-D3DBB0A14050}" name="Bełżyce" dataDxfId="33" dataCellStyle="Normalny 2"/>
    <tableColumn id="6" xr3:uid="{58495AF3-C89B-4645-8A18-1F0CF7461CF8}" name="Bychawa"/>
    <tableColumn id="7" xr3:uid="{84F6EB5D-0857-4343-89E7-0621D3F4E057}" name="Garbów" dataDxfId="32"/>
    <tableColumn id="8" xr3:uid="{ACE5F28B-0F4C-4B93-AF6D-3D3407CA5E51}" name="Głusk" dataDxfId="31"/>
    <tableColumn id="9" xr3:uid="{29862457-4F59-460D-871A-62FE1F524952}" name="Jabłonna" dataDxfId="30"/>
    <tableColumn id="10" xr3:uid="{F2CD52AD-AEAC-4937-9F36-7CBDD9DCCBFF}" name="Jastków " dataDxfId="29"/>
    <tableColumn id="11" xr3:uid="{EB4BCCE5-52C7-4E54-B02B-12722A8A0712}" name="Kamionka" dataDxfId="28"/>
    <tableColumn id="12" xr3:uid="{3073BDB0-EA18-4752-B111-DD7C0DCDCA7F}" name="Konopnica" dataDxfId="27"/>
    <tableColumn id="13" xr3:uid="{1CD5EE33-9562-436B-9191-7B8488FEF118}" name="Lubartów Gmina" dataDxfId="26"/>
    <tableColumn id="14" xr3:uid="{4854F458-B413-4F3C-AE34-1E89917871B0}" name="Lubartów Miasto" dataDxfId="25"/>
    <tableColumn id="15" xr3:uid="{E742CEBC-5249-4302-B42F-DA61D5DEF747}" name="Lublin" dataDxfId="24"/>
    <tableColumn id="16" xr3:uid="{AC7B64AE-6237-4135-AC75-F96AB9D790E1}" name="Łęczna" dataDxfId="23"/>
    <tableColumn id="17" xr3:uid="{940B3F48-F246-4DE1-9C42-BFD85A54BA3F}" name="Mełgiew" dataDxfId="22"/>
    <tableColumn id="18" xr3:uid="{99A7D773-9558-42B3-B08A-5EC34599939B}" name="Niedrzwica Duża" dataDxfId="21"/>
    <tableColumn id="19" xr3:uid="{FFF2C578-A926-4A60-85D5-97FF08870936}" name="Niemce" dataDxfId="20"/>
    <tableColumn id="20" xr3:uid="{F507AA28-0B9E-408C-8CCD-C3B9942D8094}" name="Nałęczów " dataDxfId="19"/>
    <tableColumn id="21" xr3:uid="{903DE636-26A8-4AB0-B592-BEC3DA845370}" name="Piaski" dataDxfId="18"/>
    <tableColumn id="22" xr3:uid="{F2AFAC19-65B9-4C73-86EA-DE3985946D69}" name="Spiczyn" dataDxfId="17"/>
    <tableColumn id="23" xr3:uid="{1B62A5AD-80F9-4A9D-BAAE-7E4912A194B6}" name="Strzyżewice" dataDxfId="16"/>
    <tableColumn id="24" xr3:uid="{D94BEC26-ADF1-41DB-87B6-360B363135F8}" name="Świdnik"/>
    <tableColumn id="25" xr3:uid="{6EDB1221-6E61-4094-BFE1-2F068B006F14}" name="Wojciechów" dataDxfId="15"/>
    <tableColumn id="26" xr3:uid="{2A7452A3-DFB1-4677-8017-BE3021B95947}" name="Wólka " dataDxfId="14"/>
    <tableColumn id="27" xr3:uid="{E1B1B718-6E35-435F-BCC7-AA0CC05923CE}" name="Powiat lubartowski" dataDxfId="13"/>
    <tableColumn id="28" xr3:uid="{4F217266-DB84-4AD6-835F-8287D7776A01}" name="Powiat lubelski" dataDxfId="12"/>
    <tableColumn id="29" xr3:uid="{FF991280-66F0-46BB-9E75-35C5E874AA5E}" name="Powiat puławski" dataDxfId="11"/>
    <tableColumn id="30" xr3:uid="{8BF6E20A-4E32-4498-A782-727961C6407F}" name="Powiat świdnicki" dataDxfId="10"/>
    <tableColumn id="31" xr3:uid="{394FD830-6DE6-47C2-8880-7E3A0AFC27FF}" name="Rok bazowy" dataDxfId="9"/>
    <tableColumn id="32" xr3:uid="{7435DFE7-390A-47BD-9E8E-348CCD54741F}" name="Wartość bazowa" dataDxfId="8"/>
    <tableColumn id="33" xr3:uid="{2585F39C-130D-4C1B-AB34-E0823100ECD2}" name="Wartość za rok poprzedni" dataDxfId="7"/>
    <tableColumn id="34" xr3:uid="{5260F7E8-03CC-47DB-AE27-62E4BE4CBAF3}" name="Wartość za rok 2024" dataDxfId="6"/>
    <tableColumn id="35" xr3:uid="{ACF31EAF-507F-49B0-868F-13230BC4F0A4}" name="Zmiana wartości w 2024" dataDxfId="5">
      <calculatedColumnFormula>AH2-AG2</calculatedColumnFormula>
    </tableColumn>
    <tableColumn id="36" xr3:uid="{B2BD29CF-AC50-46F4-95BD-D8B5D66D12AB}" name="Przyrost_x000a_w 2024" dataDxfId="4" dataCellStyle="Procentowy"/>
    <tableColumn id="37" xr3:uid="{56DBCCCD-067A-4B95-A43F-D367578BDCC5}" name="Wartość docelowa w 2030 r." dataDxfId="3"/>
    <tableColumn id="38" xr3:uid="{FFAA2B64-0043-4BED-822A-029A8E672772}" name="Procent realizacji wskaźnika" dataDxfId="2">
      <calculatedColumnFormula>AH2/AK2</calculatedColumnFormula>
    </tableColumn>
    <tableColumn id="39" xr3:uid="{554853BD-F975-4FAD-BB4D-4404E97F6439}" name="Uwagi / komentarz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320E-6263-462C-B579-3DFA1D58A462}">
  <dimension ref="A1:AQ21"/>
  <sheetViews>
    <sheetView tabSelected="1" zoomScale="90" zoomScaleNormal="90" workbookViewId="0">
      <pane ySplit="1" topLeftCell="A2" activePane="bottomLeft" state="frozen"/>
      <selection pane="bottomLeft" activeCell="C5" sqref="A2:AM21"/>
    </sheetView>
  </sheetViews>
  <sheetFormatPr defaultRowHeight="15" x14ac:dyDescent="0.25"/>
  <cols>
    <col min="1" max="1" width="22.85546875" customWidth="1"/>
    <col min="2" max="2" width="14.140625" customWidth="1"/>
    <col min="3" max="3" width="50.5703125" customWidth="1"/>
    <col min="4" max="4" width="17.140625" customWidth="1"/>
    <col min="5" max="5" width="10" customWidth="1"/>
    <col min="6" max="6" width="10.5703125" customWidth="1"/>
    <col min="7" max="8" width="10" customWidth="1"/>
    <col min="9" max="9" width="10.5703125" customWidth="1"/>
    <col min="10" max="10" width="10.42578125" customWidth="1"/>
    <col min="11" max="11" width="11.5703125" customWidth="1"/>
    <col min="12" max="12" width="12" customWidth="1"/>
    <col min="13" max="13" width="17.5703125" customWidth="1"/>
    <col min="14" max="14" width="18" customWidth="1"/>
    <col min="15" max="16" width="10" customWidth="1"/>
    <col min="17" max="17" width="10.5703125" customWidth="1"/>
    <col min="18" max="18" width="17.28515625" customWidth="1"/>
    <col min="19" max="19" width="10" customWidth="1"/>
    <col min="20" max="20" width="11.85546875" customWidth="1"/>
    <col min="21" max="22" width="10" customWidth="1"/>
    <col min="23" max="23" width="13.28515625" customWidth="1"/>
    <col min="24" max="24" width="10" customWidth="1"/>
    <col min="25" max="25" width="13.7109375" customWidth="1"/>
    <col min="26" max="26" width="10" customWidth="1"/>
    <col min="27" max="27" width="19.85546875" customWidth="1"/>
    <col min="28" max="28" width="16.140625" customWidth="1"/>
    <col min="29" max="29" width="17.140625" customWidth="1"/>
    <col min="30" max="30" width="17.42578125" customWidth="1"/>
    <col min="31" max="31" width="13.28515625" customWidth="1"/>
    <col min="32" max="32" width="17.28515625" customWidth="1"/>
    <col min="33" max="33" width="25.140625" customWidth="1"/>
    <col min="34" max="34" width="20.85546875" customWidth="1"/>
    <col min="35" max="35" width="24.140625" customWidth="1"/>
    <col min="36" max="36" width="10" customWidth="1"/>
    <col min="37" max="37" width="27.7109375" customWidth="1"/>
    <col min="38" max="38" width="26.85546875" customWidth="1"/>
    <col min="39" max="39" width="20.85546875" customWidth="1"/>
    <col min="41" max="41" width="36.42578125" customWidth="1"/>
  </cols>
  <sheetData>
    <row r="1" spans="1:39" s="1" customFormat="1" ht="45" x14ac:dyDescent="0.25">
      <c r="A1" s="41" t="s">
        <v>0</v>
      </c>
      <c r="B1" s="42" t="s">
        <v>32</v>
      </c>
      <c r="C1" s="42" t="s">
        <v>1</v>
      </c>
      <c r="D1" s="42" t="s">
        <v>2</v>
      </c>
      <c r="E1" s="42" t="s">
        <v>35</v>
      </c>
      <c r="F1" s="42" t="s">
        <v>36</v>
      </c>
      <c r="G1" s="42" t="s">
        <v>37</v>
      </c>
      <c r="H1" s="42" t="s">
        <v>38</v>
      </c>
      <c r="I1" s="42" t="s">
        <v>39</v>
      </c>
      <c r="J1" s="42" t="s">
        <v>40</v>
      </c>
      <c r="K1" s="42" t="s">
        <v>41</v>
      </c>
      <c r="L1" s="42" t="s">
        <v>42</v>
      </c>
      <c r="M1" s="42" t="s">
        <v>44</v>
      </c>
      <c r="N1" s="42" t="s">
        <v>43</v>
      </c>
      <c r="O1" s="42" t="s">
        <v>45</v>
      </c>
      <c r="P1" s="42" t="s">
        <v>46</v>
      </c>
      <c r="Q1" s="42" t="s">
        <v>47</v>
      </c>
      <c r="R1" s="42" t="s">
        <v>48</v>
      </c>
      <c r="S1" s="42" t="s">
        <v>49</v>
      </c>
      <c r="T1" s="42" t="s">
        <v>50</v>
      </c>
      <c r="U1" s="42" t="s">
        <v>51</v>
      </c>
      <c r="V1" s="42" t="s">
        <v>52</v>
      </c>
      <c r="W1" s="42" t="s">
        <v>53</v>
      </c>
      <c r="X1" s="42" t="s">
        <v>54</v>
      </c>
      <c r="Y1" s="42" t="s">
        <v>55</v>
      </c>
      <c r="Z1" s="42" t="s">
        <v>56</v>
      </c>
      <c r="AA1" s="42" t="s">
        <v>57</v>
      </c>
      <c r="AB1" s="42" t="s">
        <v>60</v>
      </c>
      <c r="AC1" s="42" t="s">
        <v>58</v>
      </c>
      <c r="AD1" s="43" t="s">
        <v>59</v>
      </c>
      <c r="AE1" s="42" t="s">
        <v>63</v>
      </c>
      <c r="AF1" s="42" t="s">
        <v>64</v>
      </c>
      <c r="AG1" s="42" t="s">
        <v>66</v>
      </c>
      <c r="AH1" s="42" t="s">
        <v>67</v>
      </c>
      <c r="AI1" s="42" t="s">
        <v>68</v>
      </c>
      <c r="AJ1" s="42" t="s">
        <v>70</v>
      </c>
      <c r="AK1" s="42" t="s">
        <v>65</v>
      </c>
      <c r="AL1" s="42" t="s">
        <v>69</v>
      </c>
      <c r="AM1" s="44" t="s">
        <v>34</v>
      </c>
    </row>
    <row r="2" spans="1:39" ht="75" x14ac:dyDescent="0.25">
      <c r="A2" s="37" t="s">
        <v>11</v>
      </c>
      <c r="B2" s="2">
        <v>1</v>
      </c>
      <c r="C2" s="3" t="s">
        <v>12</v>
      </c>
      <c r="D2" s="2" t="s">
        <v>3</v>
      </c>
      <c r="E2" s="12">
        <v>1</v>
      </c>
      <c r="F2" s="19">
        <v>0</v>
      </c>
      <c r="G2" s="2">
        <v>0</v>
      </c>
      <c r="H2" s="2">
        <v>0</v>
      </c>
      <c r="I2" s="2">
        <v>0</v>
      </c>
      <c r="J2" s="2">
        <v>1</v>
      </c>
      <c r="K2" s="36">
        <v>1</v>
      </c>
      <c r="L2" s="2">
        <v>0</v>
      </c>
      <c r="M2" s="2">
        <v>0</v>
      </c>
      <c r="N2" s="2">
        <v>0</v>
      </c>
      <c r="O2" s="2">
        <v>1</v>
      </c>
      <c r="P2" s="2">
        <v>0</v>
      </c>
      <c r="Q2" s="2">
        <v>0</v>
      </c>
      <c r="R2" s="2">
        <v>0</v>
      </c>
      <c r="S2" s="2">
        <v>0</v>
      </c>
      <c r="T2" s="2">
        <v>1</v>
      </c>
      <c r="U2" s="2">
        <v>0</v>
      </c>
      <c r="V2" s="2">
        <v>0</v>
      </c>
      <c r="W2" s="2">
        <v>0</v>
      </c>
      <c r="X2" s="2">
        <v>1</v>
      </c>
      <c r="Y2" s="2">
        <v>1</v>
      </c>
      <c r="Z2" s="2">
        <v>1</v>
      </c>
      <c r="AA2" s="8" t="s">
        <v>62</v>
      </c>
      <c r="AB2" s="2" t="s">
        <v>62</v>
      </c>
      <c r="AC2" s="2" t="s">
        <v>62</v>
      </c>
      <c r="AD2" s="8" t="s">
        <v>62</v>
      </c>
      <c r="AE2" s="2">
        <v>2021</v>
      </c>
      <c r="AF2" s="2">
        <v>2</v>
      </c>
      <c r="AG2" s="2">
        <v>3</v>
      </c>
      <c r="AH2" s="2">
        <f>SUM(E2:AD2)</f>
        <v>8</v>
      </c>
      <c r="AI2" s="2">
        <f>AH2-AG2</f>
        <v>5</v>
      </c>
      <c r="AJ2" s="11">
        <f t="shared" ref="AJ2:AJ19" si="0">AI2/AG2</f>
        <v>1.6666666666666667</v>
      </c>
      <c r="AK2" s="2">
        <v>22</v>
      </c>
      <c r="AL2" s="8">
        <f>AH2/AK2</f>
        <v>0.36363636363636365</v>
      </c>
      <c r="AM2" s="39"/>
    </row>
    <row r="3" spans="1:39" ht="15" customHeight="1" x14ac:dyDescent="0.25">
      <c r="A3" s="37"/>
      <c r="B3" s="2">
        <v>2</v>
      </c>
      <c r="C3" s="3" t="s">
        <v>13</v>
      </c>
      <c r="D3" s="2" t="s">
        <v>3</v>
      </c>
      <c r="E3" s="1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1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8" t="s">
        <v>62</v>
      </c>
      <c r="AB3" s="2" t="s">
        <v>62</v>
      </c>
      <c r="AC3" s="2" t="s">
        <v>62</v>
      </c>
      <c r="AD3" s="8" t="s">
        <v>62</v>
      </c>
      <c r="AE3" s="2">
        <v>2022</v>
      </c>
      <c r="AF3" s="2">
        <v>1</v>
      </c>
      <c r="AG3" s="2">
        <v>2</v>
      </c>
      <c r="AH3" s="2">
        <f t="shared" ref="AH3:AH4" si="1">SUM(E3:AD3)</f>
        <v>3</v>
      </c>
      <c r="AI3" s="2">
        <f t="shared" ref="AI3:AI4" si="2">AH3-AG3</f>
        <v>1</v>
      </c>
      <c r="AJ3" s="11">
        <f t="shared" si="0"/>
        <v>0.5</v>
      </c>
      <c r="AK3" s="2">
        <v>22</v>
      </c>
      <c r="AL3" s="8">
        <f t="shared" ref="AL3:AL4" si="3">AH3/AK3</f>
        <v>0.13636363636363635</v>
      </c>
      <c r="AM3" s="39"/>
    </row>
    <row r="4" spans="1:39" ht="30" x14ac:dyDescent="0.25">
      <c r="A4" s="37"/>
      <c r="B4" s="2">
        <v>3</v>
      </c>
      <c r="C4" s="3" t="s">
        <v>18</v>
      </c>
      <c r="D4" s="2" t="s">
        <v>3</v>
      </c>
      <c r="E4" s="1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8" t="s">
        <v>62</v>
      </c>
      <c r="AB4" s="2" t="s">
        <v>62</v>
      </c>
      <c r="AC4" s="2" t="s">
        <v>62</v>
      </c>
      <c r="AD4" s="8" t="s">
        <v>62</v>
      </c>
      <c r="AE4" s="2">
        <v>2022</v>
      </c>
      <c r="AF4" s="2">
        <v>0</v>
      </c>
      <c r="AG4" s="2">
        <v>2</v>
      </c>
      <c r="AH4" s="2">
        <f t="shared" si="1"/>
        <v>3</v>
      </c>
      <c r="AI4" s="2">
        <f t="shared" si="2"/>
        <v>1</v>
      </c>
      <c r="AJ4" s="11">
        <f t="shared" si="0"/>
        <v>0.5</v>
      </c>
      <c r="AK4" s="2">
        <v>22</v>
      </c>
      <c r="AL4" s="8">
        <f t="shared" si="3"/>
        <v>0.13636363636363635</v>
      </c>
      <c r="AM4" s="39"/>
    </row>
    <row r="5" spans="1:39" ht="60" x14ac:dyDescent="0.25">
      <c r="A5" s="38" t="s">
        <v>19</v>
      </c>
      <c r="B5" s="4">
        <v>4</v>
      </c>
      <c r="C5" s="5" t="s">
        <v>14</v>
      </c>
      <c r="D5" s="4" t="s">
        <v>3</v>
      </c>
      <c r="E5" s="13">
        <v>0</v>
      </c>
      <c r="F5" s="16">
        <v>0</v>
      </c>
      <c r="G5" s="4">
        <v>0</v>
      </c>
      <c r="H5" s="4">
        <v>4</v>
      </c>
      <c r="I5" s="18">
        <v>1</v>
      </c>
      <c r="J5" s="4">
        <v>3</v>
      </c>
      <c r="K5" s="4">
        <v>0</v>
      </c>
      <c r="L5" s="4">
        <v>1</v>
      </c>
      <c r="M5" s="4">
        <v>2</v>
      </c>
      <c r="N5" s="4">
        <v>9</v>
      </c>
      <c r="O5" s="18">
        <v>32</v>
      </c>
      <c r="P5" s="4">
        <v>0</v>
      </c>
      <c r="Q5" s="4">
        <v>4</v>
      </c>
      <c r="R5" s="4">
        <v>1</v>
      </c>
      <c r="S5" s="4">
        <v>0</v>
      </c>
      <c r="T5" s="4">
        <v>4</v>
      </c>
      <c r="U5" s="4">
        <v>0</v>
      </c>
      <c r="V5" s="4">
        <v>0</v>
      </c>
      <c r="W5" s="4">
        <v>0</v>
      </c>
      <c r="X5" s="4">
        <v>2</v>
      </c>
      <c r="Y5" s="4">
        <v>0</v>
      </c>
      <c r="Z5" s="4">
        <v>0</v>
      </c>
      <c r="AA5" s="4" t="s">
        <v>61</v>
      </c>
      <c r="AB5" s="4" t="s">
        <v>61</v>
      </c>
      <c r="AC5" s="4" t="s">
        <v>61</v>
      </c>
      <c r="AD5" s="4" t="s">
        <v>61</v>
      </c>
      <c r="AE5" s="4">
        <v>2022</v>
      </c>
      <c r="AF5" s="4">
        <v>44</v>
      </c>
      <c r="AG5" s="4">
        <v>49</v>
      </c>
      <c r="AH5" s="4">
        <f>SUM(E5:AD5)</f>
        <v>63</v>
      </c>
      <c r="AI5" s="21">
        <f>AH5-AG5</f>
        <v>14</v>
      </c>
      <c r="AJ5" s="14">
        <f t="shared" si="0"/>
        <v>0.2857142857142857</v>
      </c>
      <c r="AK5" s="4">
        <v>90</v>
      </c>
      <c r="AL5" s="10">
        <f>AH5/AK5</f>
        <v>0.7</v>
      </c>
      <c r="AM5" s="40"/>
    </row>
    <row r="6" spans="1:39" ht="30" x14ac:dyDescent="0.25">
      <c r="A6" s="38"/>
      <c r="B6" s="4">
        <v>5</v>
      </c>
      <c r="C6" s="5" t="s">
        <v>22</v>
      </c>
      <c r="D6" s="4" t="s">
        <v>3</v>
      </c>
      <c r="E6" s="13">
        <v>0</v>
      </c>
      <c r="F6" s="16">
        <v>0</v>
      </c>
      <c r="G6" s="4">
        <v>0</v>
      </c>
      <c r="H6" s="4">
        <v>1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18" t="s">
        <v>71</v>
      </c>
      <c r="P6" s="4">
        <v>0</v>
      </c>
      <c r="Q6" s="4">
        <v>1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15</v>
      </c>
      <c r="Y6" s="4">
        <v>2</v>
      </c>
      <c r="Z6" s="4">
        <v>0</v>
      </c>
      <c r="AA6" s="4" t="s">
        <v>61</v>
      </c>
      <c r="AB6" s="4" t="s">
        <v>61</v>
      </c>
      <c r="AC6" s="4" t="s">
        <v>61</v>
      </c>
      <c r="AD6" s="4" t="s">
        <v>61</v>
      </c>
      <c r="AE6" s="4">
        <v>2021</v>
      </c>
      <c r="AF6" s="4">
        <v>6</v>
      </c>
      <c r="AG6" s="4">
        <v>9</v>
      </c>
      <c r="AH6" s="4">
        <f t="shared" ref="AH6:AH7" si="4">SUM(E6:AD6)</f>
        <v>19</v>
      </c>
      <c r="AI6" s="4">
        <f t="shared" ref="AI6:AI7" si="5">AH6-AG6</f>
        <v>10</v>
      </c>
      <c r="AJ6" s="14">
        <f t="shared" si="0"/>
        <v>1.1111111111111112</v>
      </c>
      <c r="AK6" s="4">
        <v>192</v>
      </c>
      <c r="AL6" s="10">
        <f t="shared" ref="AL6:AL7" si="6">AH6/AK6</f>
        <v>9.8958333333333329E-2</v>
      </c>
      <c r="AM6" s="40"/>
    </row>
    <row r="7" spans="1:39" x14ac:dyDescent="0.25">
      <c r="A7" s="38"/>
      <c r="B7" s="4">
        <v>6</v>
      </c>
      <c r="C7" s="5" t="s">
        <v>4</v>
      </c>
      <c r="D7" s="4" t="s">
        <v>5</v>
      </c>
      <c r="E7" s="13">
        <v>15.45</v>
      </c>
      <c r="F7" s="16">
        <v>0.5</v>
      </c>
      <c r="G7" s="4">
        <v>0</v>
      </c>
      <c r="H7" s="4">
        <v>15.055</v>
      </c>
      <c r="I7" s="4">
        <v>25.12</v>
      </c>
      <c r="J7" s="4">
        <v>1.63</v>
      </c>
      <c r="K7" s="4">
        <v>0</v>
      </c>
      <c r="L7" s="4">
        <v>6.6</v>
      </c>
      <c r="M7" s="4">
        <v>11.3</v>
      </c>
      <c r="N7" s="4">
        <v>11.19</v>
      </c>
      <c r="O7" s="4">
        <v>197.17</v>
      </c>
      <c r="P7" s="4">
        <v>6.6349999999999998</v>
      </c>
      <c r="Q7" s="4">
        <v>7.7</v>
      </c>
      <c r="R7" s="4">
        <v>3.7</v>
      </c>
      <c r="S7" s="4">
        <v>14.21</v>
      </c>
      <c r="T7" s="4">
        <v>4.09</v>
      </c>
      <c r="U7" s="4">
        <v>5.6</v>
      </c>
      <c r="V7" s="4">
        <v>2.5</v>
      </c>
      <c r="W7" s="4">
        <v>0</v>
      </c>
      <c r="X7" s="4">
        <v>33</v>
      </c>
      <c r="Y7" s="4">
        <v>35</v>
      </c>
      <c r="Z7" s="4">
        <v>0</v>
      </c>
      <c r="AA7" s="21">
        <v>37.759</v>
      </c>
      <c r="AB7" s="4">
        <v>27.55</v>
      </c>
      <c r="AC7" s="4">
        <v>0</v>
      </c>
      <c r="AD7" s="4">
        <v>26.7</v>
      </c>
      <c r="AE7" s="4">
        <v>2021</v>
      </c>
      <c r="AF7" s="4">
        <v>327.10000000000002</v>
      </c>
      <c r="AG7" s="4">
        <v>409.9</v>
      </c>
      <c r="AH7" s="22">
        <f t="shared" si="4"/>
        <v>488.45899999999995</v>
      </c>
      <c r="AI7" s="22">
        <f t="shared" si="5"/>
        <v>78.558999999999969</v>
      </c>
      <c r="AJ7" s="14">
        <f t="shared" si="0"/>
        <v>0.19165406196633319</v>
      </c>
      <c r="AK7" s="4">
        <v>595</v>
      </c>
      <c r="AL7" s="10">
        <f t="shared" si="6"/>
        <v>0.82093949579831926</v>
      </c>
      <c r="AM7" s="40"/>
    </row>
    <row r="8" spans="1:39" ht="60" x14ac:dyDescent="0.25">
      <c r="A8" s="37" t="s">
        <v>23</v>
      </c>
      <c r="B8" s="2">
        <v>7</v>
      </c>
      <c r="C8" s="3" t="s">
        <v>20</v>
      </c>
      <c r="D8" s="2" t="s">
        <v>6</v>
      </c>
      <c r="E8" s="17">
        <v>0.98299999999999998</v>
      </c>
      <c r="F8" s="8">
        <v>1</v>
      </c>
      <c r="G8" s="8">
        <v>0.96599999999999997</v>
      </c>
      <c r="H8" s="8">
        <v>1</v>
      </c>
      <c r="I8" s="24">
        <v>0.88800000000000001</v>
      </c>
      <c r="J8" s="27">
        <v>0.99870000000000003</v>
      </c>
      <c r="K8" s="8">
        <v>1</v>
      </c>
      <c r="L8" s="8">
        <v>1</v>
      </c>
      <c r="M8" s="8">
        <v>0.90500000000000003</v>
      </c>
      <c r="N8" s="32">
        <v>1</v>
      </c>
      <c r="O8" s="32">
        <v>1</v>
      </c>
      <c r="P8" s="33">
        <v>0.8</v>
      </c>
      <c r="Q8" s="8">
        <v>0.85</v>
      </c>
      <c r="R8" s="9">
        <v>1</v>
      </c>
      <c r="S8" s="8">
        <v>0.995</v>
      </c>
      <c r="T8" s="8">
        <v>0.95</v>
      </c>
      <c r="U8" s="8">
        <v>0.95350000000000001</v>
      </c>
      <c r="V8" s="28">
        <v>0.63300000000000001</v>
      </c>
      <c r="W8" s="8">
        <v>0.98499999999999999</v>
      </c>
      <c r="X8" s="32">
        <v>0.9</v>
      </c>
      <c r="Y8" s="32">
        <v>0.8</v>
      </c>
      <c r="Z8" s="32">
        <v>0.8</v>
      </c>
      <c r="AA8" s="8" t="s">
        <v>62</v>
      </c>
      <c r="AB8" s="8" t="s">
        <v>62</v>
      </c>
      <c r="AC8" s="8" t="s">
        <v>62</v>
      </c>
      <c r="AD8" s="8" t="s">
        <v>62</v>
      </c>
      <c r="AE8" s="29">
        <v>2022</v>
      </c>
      <c r="AF8" s="8">
        <v>0.90500000000000003</v>
      </c>
      <c r="AG8" s="23">
        <v>0.96299999999999997</v>
      </c>
      <c r="AH8" s="8">
        <f>SUM(E8:Z8)/22</f>
        <v>0.92759999999999998</v>
      </c>
      <c r="AI8" s="9">
        <f>AH8-AG8</f>
        <v>-3.5399999999999987E-2</v>
      </c>
      <c r="AJ8" s="32">
        <f t="shared" si="0"/>
        <v>-3.6760124610591888E-2</v>
      </c>
      <c r="AK8" s="8">
        <v>0.99</v>
      </c>
      <c r="AL8" s="8">
        <f>AH8/AK8</f>
        <v>0.93696969696969701</v>
      </c>
      <c r="AM8" s="39"/>
    </row>
    <row r="9" spans="1:39" ht="30" x14ac:dyDescent="0.25">
      <c r="A9" s="37"/>
      <c r="B9" s="2">
        <v>8</v>
      </c>
      <c r="C9" s="3" t="s">
        <v>24</v>
      </c>
      <c r="D9" s="2" t="s">
        <v>5</v>
      </c>
      <c r="E9" s="2" t="s">
        <v>61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61</v>
      </c>
      <c r="K9" s="2" t="s">
        <v>61</v>
      </c>
      <c r="L9" s="2" t="s">
        <v>61</v>
      </c>
      <c r="M9" s="2" t="s">
        <v>61</v>
      </c>
      <c r="N9" s="2" t="s">
        <v>61</v>
      </c>
      <c r="O9" s="2">
        <v>18.2</v>
      </c>
      <c r="P9" s="2" t="s">
        <v>61</v>
      </c>
      <c r="Q9" s="2" t="s">
        <v>61</v>
      </c>
      <c r="R9" s="2" t="s">
        <v>61</v>
      </c>
      <c r="S9" s="2" t="s">
        <v>61</v>
      </c>
      <c r="T9" s="2" t="s">
        <v>61</v>
      </c>
      <c r="U9" s="2" t="s">
        <v>61</v>
      </c>
      <c r="V9" s="2" t="s">
        <v>61</v>
      </c>
      <c r="W9" s="2" t="s">
        <v>61</v>
      </c>
      <c r="X9" s="2">
        <v>0</v>
      </c>
      <c r="Y9" s="2" t="s">
        <v>61</v>
      </c>
      <c r="Z9" s="2" t="s">
        <v>61</v>
      </c>
      <c r="AA9" s="8" t="s">
        <v>62</v>
      </c>
      <c r="AB9" s="2" t="s">
        <v>62</v>
      </c>
      <c r="AC9" s="2" t="s">
        <v>62</v>
      </c>
      <c r="AD9" s="8" t="s">
        <v>62</v>
      </c>
      <c r="AE9" s="2">
        <v>2021</v>
      </c>
      <c r="AF9" s="2">
        <v>12.4</v>
      </c>
      <c r="AG9" s="2">
        <v>18</v>
      </c>
      <c r="AH9" s="2">
        <f>X9+O9</f>
        <v>18.2</v>
      </c>
      <c r="AI9" s="25">
        <f t="shared" ref="AI9:AI11" si="7">AH9-AG9</f>
        <v>0.19999999999999929</v>
      </c>
      <c r="AJ9" s="11">
        <f t="shared" si="0"/>
        <v>1.1111111111111072E-2</v>
      </c>
      <c r="AK9" s="2">
        <v>34</v>
      </c>
      <c r="AL9" s="8">
        <f t="shared" ref="AL9:AL10" si="8">AH9/AK9</f>
        <v>0.53529411764705881</v>
      </c>
      <c r="AM9" s="39"/>
    </row>
    <row r="10" spans="1:39" ht="30" customHeight="1" x14ac:dyDescent="0.25">
      <c r="A10" s="37"/>
      <c r="B10" s="2">
        <v>9</v>
      </c>
      <c r="C10" s="3" t="s">
        <v>15</v>
      </c>
      <c r="D10" s="2" t="s">
        <v>3</v>
      </c>
      <c r="E10" s="12">
        <v>0</v>
      </c>
      <c r="F10" s="2">
        <v>0</v>
      </c>
      <c r="G10" s="2">
        <v>0</v>
      </c>
      <c r="H10" s="2">
        <v>1</v>
      </c>
      <c r="I10" s="2">
        <v>1</v>
      </c>
      <c r="J10" s="19">
        <v>1</v>
      </c>
      <c r="K10" s="2">
        <v>0</v>
      </c>
      <c r="L10" s="19">
        <v>1</v>
      </c>
      <c r="M10" s="2">
        <v>0</v>
      </c>
      <c r="N10" s="2">
        <v>0</v>
      </c>
      <c r="O10" s="2" t="s">
        <v>61</v>
      </c>
      <c r="P10" s="2">
        <v>0</v>
      </c>
      <c r="Q10" s="19">
        <v>1</v>
      </c>
      <c r="R10" s="19">
        <v>1</v>
      </c>
      <c r="S10" s="2">
        <v>1</v>
      </c>
      <c r="T10" s="2">
        <v>0</v>
      </c>
      <c r="U10" s="2">
        <v>0</v>
      </c>
      <c r="V10" s="19">
        <v>1</v>
      </c>
      <c r="W10" s="2">
        <v>1</v>
      </c>
      <c r="X10" s="2">
        <v>1</v>
      </c>
      <c r="Y10" s="2">
        <v>0</v>
      </c>
      <c r="Z10" s="19">
        <v>1</v>
      </c>
      <c r="AA10" s="8" t="s">
        <v>62</v>
      </c>
      <c r="AB10" s="2" t="s">
        <v>62</v>
      </c>
      <c r="AC10" s="2" t="s">
        <v>62</v>
      </c>
      <c r="AD10" s="8" t="s">
        <v>62</v>
      </c>
      <c r="AE10" s="2">
        <v>2021</v>
      </c>
      <c r="AF10" s="2">
        <v>6</v>
      </c>
      <c r="AG10" s="2">
        <v>13</v>
      </c>
      <c r="AH10" s="2">
        <f>SUM(E10:AD10)</f>
        <v>11</v>
      </c>
      <c r="AI10" s="26">
        <f t="shared" si="7"/>
        <v>-2</v>
      </c>
      <c r="AJ10" s="11">
        <f t="shared" si="0"/>
        <v>-0.15384615384615385</v>
      </c>
      <c r="AK10" s="2">
        <v>21</v>
      </c>
      <c r="AL10" s="8">
        <f t="shared" si="8"/>
        <v>0.52380952380952384</v>
      </c>
      <c r="AM10" s="39"/>
    </row>
    <row r="11" spans="1:39" x14ac:dyDescent="0.25">
      <c r="A11" s="37"/>
      <c r="B11" s="2">
        <v>10</v>
      </c>
      <c r="C11" s="3" t="s">
        <v>7</v>
      </c>
      <c r="D11" s="2" t="s">
        <v>3</v>
      </c>
      <c r="E11" s="12">
        <v>0</v>
      </c>
      <c r="F11" s="19">
        <v>0</v>
      </c>
      <c r="G11" s="2">
        <v>0</v>
      </c>
      <c r="H11" s="19">
        <v>2</v>
      </c>
      <c r="I11" s="2">
        <v>1</v>
      </c>
      <c r="J11" s="2">
        <v>2</v>
      </c>
      <c r="K11" s="2">
        <v>0</v>
      </c>
      <c r="L11" s="2">
        <v>1</v>
      </c>
      <c r="M11" s="2">
        <v>1</v>
      </c>
      <c r="N11" s="19">
        <v>1</v>
      </c>
      <c r="O11" s="19">
        <v>8</v>
      </c>
      <c r="P11" s="2">
        <v>0</v>
      </c>
      <c r="Q11" s="2">
        <v>1</v>
      </c>
      <c r="R11" s="2">
        <v>1</v>
      </c>
      <c r="S11" s="2">
        <v>3</v>
      </c>
      <c r="T11" s="2">
        <v>1</v>
      </c>
      <c r="U11" s="2">
        <v>0</v>
      </c>
      <c r="V11" s="2">
        <v>0</v>
      </c>
      <c r="W11" s="2">
        <v>0</v>
      </c>
      <c r="X11" s="19">
        <v>1</v>
      </c>
      <c r="Y11" s="2">
        <v>0</v>
      </c>
      <c r="Z11" s="2">
        <v>2</v>
      </c>
      <c r="AA11" s="8" t="s">
        <v>62</v>
      </c>
      <c r="AB11" s="2" t="s">
        <v>62</v>
      </c>
      <c r="AC11" s="2" t="s">
        <v>62</v>
      </c>
      <c r="AD11" s="8" t="s">
        <v>62</v>
      </c>
      <c r="AE11" s="2">
        <v>2021</v>
      </c>
      <c r="AF11" s="2">
        <v>25</v>
      </c>
      <c r="AG11" s="2">
        <v>25</v>
      </c>
      <c r="AH11" s="2">
        <f>SUM(E11:AD11)</f>
        <v>25</v>
      </c>
      <c r="AI11" s="26">
        <f t="shared" si="7"/>
        <v>0</v>
      </c>
      <c r="AJ11" s="11">
        <f t="shared" si="0"/>
        <v>0</v>
      </c>
      <c r="AK11" s="2">
        <v>45</v>
      </c>
      <c r="AL11" s="8">
        <f>AH11/AK11</f>
        <v>0.55555555555555558</v>
      </c>
      <c r="AM11" s="39"/>
    </row>
    <row r="12" spans="1:39" ht="45" x14ac:dyDescent="0.25">
      <c r="A12" s="38" t="s">
        <v>30</v>
      </c>
      <c r="B12" s="4">
        <v>11</v>
      </c>
      <c r="C12" s="5" t="s">
        <v>21</v>
      </c>
      <c r="D12" s="4" t="s">
        <v>3</v>
      </c>
      <c r="E12" s="13">
        <v>2</v>
      </c>
      <c r="F12" s="16">
        <v>0</v>
      </c>
      <c r="G12" s="4">
        <v>1</v>
      </c>
      <c r="H12" s="4">
        <v>0</v>
      </c>
      <c r="I12" s="4">
        <v>0</v>
      </c>
      <c r="J12" s="4">
        <v>6</v>
      </c>
      <c r="K12" s="4">
        <v>0</v>
      </c>
      <c r="L12" s="4">
        <v>7</v>
      </c>
      <c r="M12" s="4">
        <v>0</v>
      </c>
      <c r="N12" s="4">
        <v>1</v>
      </c>
      <c r="O12" s="4">
        <v>1</v>
      </c>
      <c r="P12" s="4">
        <v>0</v>
      </c>
      <c r="Q12" s="4">
        <v>1</v>
      </c>
      <c r="R12" s="4">
        <v>7</v>
      </c>
      <c r="S12" s="4">
        <v>2</v>
      </c>
      <c r="T12" s="4">
        <v>1</v>
      </c>
      <c r="U12" s="4">
        <v>1</v>
      </c>
      <c r="V12" s="4">
        <v>0</v>
      </c>
      <c r="W12" s="4">
        <v>0</v>
      </c>
      <c r="X12" s="4">
        <v>1</v>
      </c>
      <c r="Y12" s="4">
        <v>0</v>
      </c>
      <c r="Z12" s="4">
        <v>4</v>
      </c>
      <c r="AA12" s="4" t="s">
        <v>61</v>
      </c>
      <c r="AB12" s="4" t="s">
        <v>62</v>
      </c>
      <c r="AC12" s="4" t="s">
        <v>62</v>
      </c>
      <c r="AD12" s="4" t="s">
        <v>61</v>
      </c>
      <c r="AE12" s="4">
        <v>2022</v>
      </c>
      <c r="AF12" s="4">
        <v>28</v>
      </c>
      <c r="AG12" s="4">
        <v>28</v>
      </c>
      <c r="AH12" s="4">
        <f>SUM(E12:Z12)</f>
        <v>35</v>
      </c>
      <c r="AI12" s="4">
        <f>AH12-AG12</f>
        <v>7</v>
      </c>
      <c r="AJ12" s="14">
        <f t="shared" si="0"/>
        <v>0.25</v>
      </c>
      <c r="AK12" s="4">
        <v>51</v>
      </c>
      <c r="AL12" s="10">
        <f>AH12/AK12</f>
        <v>0.68627450980392157</v>
      </c>
      <c r="AM12" s="40"/>
    </row>
    <row r="13" spans="1:39" x14ac:dyDescent="0.25">
      <c r="A13" s="38"/>
      <c r="B13" s="4">
        <v>12</v>
      </c>
      <c r="C13" s="5" t="s">
        <v>8</v>
      </c>
      <c r="D13" s="4" t="s">
        <v>3</v>
      </c>
      <c r="E13" s="35">
        <v>1</v>
      </c>
      <c r="F13" s="16">
        <v>1</v>
      </c>
      <c r="G13" s="4">
        <v>0</v>
      </c>
      <c r="H13" s="18">
        <v>2</v>
      </c>
      <c r="I13" s="18">
        <v>2</v>
      </c>
      <c r="J13" s="18">
        <v>4</v>
      </c>
      <c r="K13" s="4">
        <v>0</v>
      </c>
      <c r="L13" s="18">
        <v>2</v>
      </c>
      <c r="M13" s="18">
        <v>2</v>
      </c>
      <c r="N13" s="18">
        <v>3</v>
      </c>
      <c r="O13" s="18">
        <v>8</v>
      </c>
      <c r="P13" s="18">
        <v>1</v>
      </c>
      <c r="Q13" s="18">
        <v>2</v>
      </c>
      <c r="R13" s="18">
        <v>2</v>
      </c>
      <c r="S13" s="18">
        <v>4</v>
      </c>
      <c r="T13" s="4">
        <v>4</v>
      </c>
      <c r="U13" s="4">
        <v>0</v>
      </c>
      <c r="V13" s="4">
        <v>0</v>
      </c>
      <c r="W13" s="18">
        <v>0</v>
      </c>
      <c r="X13" s="4">
        <v>2</v>
      </c>
      <c r="Y13" s="4">
        <v>0</v>
      </c>
      <c r="Z13" s="4">
        <v>2</v>
      </c>
      <c r="AA13" s="4" t="s">
        <v>61</v>
      </c>
      <c r="AB13" s="4" t="s">
        <v>62</v>
      </c>
      <c r="AC13" s="4" t="s">
        <v>62</v>
      </c>
      <c r="AD13" s="4" t="s">
        <v>61</v>
      </c>
      <c r="AE13" s="4">
        <v>2022</v>
      </c>
      <c r="AF13" s="4">
        <v>35</v>
      </c>
      <c r="AG13" s="4">
        <v>35</v>
      </c>
      <c r="AH13" s="4">
        <f>SUM(E13:Z13)</f>
        <v>42</v>
      </c>
      <c r="AI13" s="21">
        <f t="shared" ref="AI13:AI16" si="9">AH13-AG13</f>
        <v>7</v>
      </c>
      <c r="AJ13" s="14">
        <f t="shared" si="0"/>
        <v>0.2</v>
      </c>
      <c r="AK13" s="4">
        <v>70</v>
      </c>
      <c r="AL13" s="10">
        <f t="shared" ref="AL13:AL16" si="10">AH13/AK13</f>
        <v>0.6</v>
      </c>
      <c r="AM13" s="40"/>
    </row>
    <row r="14" spans="1:39" x14ac:dyDescent="0.25">
      <c r="A14" s="38"/>
      <c r="B14" s="4">
        <v>13</v>
      </c>
      <c r="C14" s="5" t="s">
        <v>9</v>
      </c>
      <c r="D14" s="4" t="s">
        <v>3</v>
      </c>
      <c r="E14" s="13">
        <v>0</v>
      </c>
      <c r="F14" s="16">
        <v>0</v>
      </c>
      <c r="G14" s="4" t="s">
        <v>61</v>
      </c>
      <c r="H14" s="4" t="s">
        <v>61</v>
      </c>
      <c r="I14" s="4" t="s">
        <v>61</v>
      </c>
      <c r="J14" s="4" t="s">
        <v>61</v>
      </c>
      <c r="K14" s="4">
        <v>0</v>
      </c>
      <c r="L14" s="4" t="s">
        <v>61</v>
      </c>
      <c r="M14" s="4" t="s">
        <v>61</v>
      </c>
      <c r="N14" s="4">
        <v>1</v>
      </c>
      <c r="O14" s="4">
        <v>1</v>
      </c>
      <c r="P14" s="4" t="s">
        <v>61</v>
      </c>
      <c r="Q14" s="4" t="s">
        <v>61</v>
      </c>
      <c r="R14" s="4" t="s">
        <v>61</v>
      </c>
      <c r="S14" s="4" t="s">
        <v>61</v>
      </c>
      <c r="T14" s="4">
        <v>0</v>
      </c>
      <c r="U14" s="4">
        <v>0</v>
      </c>
      <c r="V14" s="4" t="s">
        <v>61</v>
      </c>
      <c r="W14" s="4" t="s">
        <v>61</v>
      </c>
      <c r="X14" s="4">
        <v>0</v>
      </c>
      <c r="Y14" s="4" t="s">
        <v>61</v>
      </c>
      <c r="Z14" s="4" t="s">
        <v>61</v>
      </c>
      <c r="AA14" s="4" t="s">
        <v>61</v>
      </c>
      <c r="AB14" s="4" t="s">
        <v>62</v>
      </c>
      <c r="AC14" s="4" t="s">
        <v>62</v>
      </c>
      <c r="AD14" s="4" t="s">
        <v>61</v>
      </c>
      <c r="AE14" s="4">
        <v>2021</v>
      </c>
      <c r="AF14" s="4">
        <v>2</v>
      </c>
      <c r="AG14" s="4">
        <v>2</v>
      </c>
      <c r="AH14" s="4">
        <f>SUM(X14,U14,T14,P14,O14,M14,K14,F14,E14,N14)</f>
        <v>2</v>
      </c>
      <c r="AI14" s="4">
        <f t="shared" si="9"/>
        <v>0</v>
      </c>
      <c r="AJ14" s="14">
        <f t="shared" si="0"/>
        <v>0</v>
      </c>
      <c r="AK14" s="4">
        <v>5</v>
      </c>
      <c r="AL14" s="10">
        <f t="shared" si="10"/>
        <v>0.4</v>
      </c>
      <c r="AM14" s="40"/>
    </row>
    <row r="15" spans="1:39" ht="30" x14ac:dyDescent="0.25">
      <c r="A15" s="38"/>
      <c r="B15" s="4">
        <v>14</v>
      </c>
      <c r="C15" s="5" t="s">
        <v>25</v>
      </c>
      <c r="D15" s="4" t="s">
        <v>3</v>
      </c>
      <c r="E15" s="4" t="s">
        <v>61</v>
      </c>
      <c r="F15" s="4" t="s">
        <v>61</v>
      </c>
      <c r="G15" s="4" t="s">
        <v>61</v>
      </c>
      <c r="H15" s="4" t="s">
        <v>61</v>
      </c>
      <c r="I15" s="4" t="s">
        <v>61</v>
      </c>
      <c r="J15" s="4" t="s">
        <v>61</v>
      </c>
      <c r="K15" s="4" t="s">
        <v>61</v>
      </c>
      <c r="L15" s="4" t="s">
        <v>61</v>
      </c>
      <c r="M15" s="4" t="s">
        <v>61</v>
      </c>
      <c r="N15" s="4" t="s">
        <v>61</v>
      </c>
      <c r="O15" s="4">
        <v>2740</v>
      </c>
      <c r="P15" s="4">
        <v>0</v>
      </c>
      <c r="Q15" s="4" t="s">
        <v>61</v>
      </c>
      <c r="R15" s="4" t="s">
        <v>61</v>
      </c>
      <c r="S15" s="4" t="s">
        <v>61</v>
      </c>
      <c r="T15" s="4" t="s">
        <v>61</v>
      </c>
      <c r="U15" s="4" t="s">
        <v>61</v>
      </c>
      <c r="V15" s="4" t="s">
        <v>61</v>
      </c>
      <c r="W15" s="4" t="s">
        <v>61</v>
      </c>
      <c r="X15" s="4">
        <v>0</v>
      </c>
      <c r="Y15" s="4" t="s">
        <v>61</v>
      </c>
      <c r="Z15" s="4" t="s">
        <v>61</v>
      </c>
      <c r="AA15" s="4" t="s">
        <v>61</v>
      </c>
      <c r="AB15" s="4" t="s">
        <v>62</v>
      </c>
      <c r="AC15" s="4" t="s">
        <v>62</v>
      </c>
      <c r="AD15" s="4" t="s">
        <v>61</v>
      </c>
      <c r="AE15" s="4">
        <v>2021</v>
      </c>
      <c r="AF15" s="4">
        <v>2735</v>
      </c>
      <c r="AG15" s="4">
        <v>2890</v>
      </c>
      <c r="AH15" s="4">
        <f>X15+O15</f>
        <v>2740</v>
      </c>
      <c r="AI15" s="21">
        <f t="shared" si="9"/>
        <v>-150</v>
      </c>
      <c r="AJ15" s="14">
        <f t="shared" si="0"/>
        <v>-5.1903114186851208E-2</v>
      </c>
      <c r="AK15" s="4">
        <v>4000</v>
      </c>
      <c r="AL15" s="10">
        <f t="shared" si="10"/>
        <v>0.68500000000000005</v>
      </c>
      <c r="AM15" s="40"/>
    </row>
    <row r="16" spans="1:39" ht="30" x14ac:dyDescent="0.25">
      <c r="A16" s="38"/>
      <c r="B16" s="4">
        <v>15</v>
      </c>
      <c r="C16" s="5" t="s">
        <v>26</v>
      </c>
      <c r="D16" s="4" t="s">
        <v>3</v>
      </c>
      <c r="E16" s="13">
        <v>0</v>
      </c>
      <c r="F16" s="16">
        <v>0</v>
      </c>
      <c r="G16" s="4">
        <v>0</v>
      </c>
      <c r="H16" s="4">
        <v>0</v>
      </c>
      <c r="I16" s="4">
        <v>1</v>
      </c>
      <c r="J16" s="4">
        <v>0</v>
      </c>
      <c r="K16" s="4">
        <v>0</v>
      </c>
      <c r="L16" s="4">
        <v>0</v>
      </c>
      <c r="M16" s="4">
        <v>0</v>
      </c>
      <c r="N16" s="4">
        <v>3</v>
      </c>
      <c r="O16" s="4">
        <v>44</v>
      </c>
      <c r="P16" s="21">
        <v>2</v>
      </c>
      <c r="Q16" s="4">
        <v>0</v>
      </c>
      <c r="R16" s="4">
        <v>0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 t="s">
        <v>61</v>
      </c>
      <c r="AB16" s="4" t="s">
        <v>62</v>
      </c>
      <c r="AC16" s="4" t="s">
        <v>62</v>
      </c>
      <c r="AD16" s="4" t="s">
        <v>61</v>
      </c>
      <c r="AE16" s="4">
        <v>2021</v>
      </c>
      <c r="AF16" s="4">
        <v>22</v>
      </c>
      <c r="AG16" s="4">
        <v>36</v>
      </c>
      <c r="AH16" s="4">
        <f>SUM(E16:AD16)</f>
        <v>51</v>
      </c>
      <c r="AI16" s="4">
        <f t="shared" si="9"/>
        <v>15</v>
      </c>
      <c r="AJ16" s="14">
        <f t="shared" si="0"/>
        <v>0.41666666666666669</v>
      </c>
      <c r="AK16" s="4">
        <v>176</v>
      </c>
      <c r="AL16" s="10">
        <f t="shared" si="10"/>
        <v>0.28977272727272729</v>
      </c>
      <c r="AM16" s="40"/>
    </row>
    <row r="17" spans="1:43" ht="60" x14ac:dyDescent="0.25">
      <c r="A17" s="37" t="s">
        <v>31</v>
      </c>
      <c r="B17" s="2">
        <v>16</v>
      </c>
      <c r="C17" s="3" t="s">
        <v>27</v>
      </c>
      <c r="D17" s="2" t="s">
        <v>6</v>
      </c>
      <c r="E17" s="30">
        <v>1</v>
      </c>
      <c r="F17" s="31">
        <v>1</v>
      </c>
      <c r="G17" s="8">
        <v>0</v>
      </c>
      <c r="H17" s="8">
        <v>0</v>
      </c>
      <c r="I17" s="32">
        <v>0</v>
      </c>
      <c r="J17" s="32">
        <v>0.1</v>
      </c>
      <c r="K17" s="8">
        <v>0</v>
      </c>
      <c r="L17" s="8">
        <v>0</v>
      </c>
      <c r="M17" s="8">
        <v>0</v>
      </c>
      <c r="N17" s="34">
        <v>0.43</v>
      </c>
      <c r="O17" s="24">
        <v>7.0000000000000007E-2</v>
      </c>
      <c r="P17" s="24">
        <v>0.67</v>
      </c>
      <c r="Q17" s="8">
        <v>0</v>
      </c>
      <c r="R17" s="8">
        <v>0.67</v>
      </c>
      <c r="S17" s="8">
        <v>0.25</v>
      </c>
      <c r="T17" s="32">
        <v>1</v>
      </c>
      <c r="U17" s="8">
        <v>0</v>
      </c>
      <c r="V17" s="8">
        <v>0</v>
      </c>
      <c r="W17" s="8">
        <v>0</v>
      </c>
      <c r="X17" s="8">
        <v>1</v>
      </c>
      <c r="Y17" s="32">
        <v>0.8</v>
      </c>
      <c r="Z17" s="32">
        <v>0</v>
      </c>
      <c r="AA17" s="8">
        <v>0</v>
      </c>
      <c r="AB17" s="8">
        <v>0</v>
      </c>
      <c r="AC17" s="8">
        <v>0</v>
      </c>
      <c r="AD17" s="8">
        <v>0</v>
      </c>
      <c r="AE17" s="2">
        <v>2021</v>
      </c>
      <c r="AF17" s="11">
        <v>0.11799999999999999</v>
      </c>
      <c r="AG17" s="15">
        <v>0.17699999999999999</v>
      </c>
      <c r="AH17" s="11">
        <f>SUM(E17:AD17)/22</f>
        <v>0.31772727272727269</v>
      </c>
      <c r="AI17" s="11">
        <f>AH17-AG17</f>
        <v>0.1407272727272727</v>
      </c>
      <c r="AJ17" s="11">
        <f t="shared" si="0"/>
        <v>0.79506933744221864</v>
      </c>
      <c r="AK17" s="11">
        <v>1</v>
      </c>
      <c r="AL17" s="8">
        <f>AH17/AK17</f>
        <v>0.31772727272727269</v>
      </c>
      <c r="AM17" s="39"/>
      <c r="AO17" s="6"/>
      <c r="AQ17" s="7"/>
    </row>
    <row r="18" spans="1:43" ht="30" x14ac:dyDescent="0.25">
      <c r="A18" s="37"/>
      <c r="B18" s="2">
        <v>17</v>
      </c>
      <c r="C18" s="3" t="s">
        <v>16</v>
      </c>
      <c r="D18" s="2" t="s">
        <v>3</v>
      </c>
      <c r="E18" s="12">
        <v>23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19" t="s">
        <v>71</v>
      </c>
      <c r="P18" s="2">
        <v>0</v>
      </c>
      <c r="Q18" s="2">
        <v>0</v>
      </c>
      <c r="R18" s="2">
        <v>0</v>
      </c>
      <c r="S18" s="2">
        <v>5</v>
      </c>
      <c r="T18" s="2">
        <v>1</v>
      </c>
      <c r="U18" s="2">
        <v>0</v>
      </c>
      <c r="V18" s="2">
        <v>0</v>
      </c>
      <c r="W18" s="2">
        <v>0</v>
      </c>
      <c r="X18" s="2">
        <v>2</v>
      </c>
      <c r="Y18" s="2">
        <v>10</v>
      </c>
      <c r="Z18" s="2">
        <v>0</v>
      </c>
      <c r="AA18" s="2">
        <v>0</v>
      </c>
      <c r="AB18" s="2">
        <v>0</v>
      </c>
      <c r="AC18" s="2">
        <v>0</v>
      </c>
      <c r="AD18" s="29">
        <v>0</v>
      </c>
      <c r="AE18" s="2">
        <v>2021</v>
      </c>
      <c r="AF18" s="2">
        <v>5</v>
      </c>
      <c r="AG18" s="2">
        <v>11</v>
      </c>
      <c r="AH18" s="2">
        <f>SUM(E18:AD18)</f>
        <v>43</v>
      </c>
      <c r="AI18" s="2">
        <f>AH18-AG18</f>
        <v>32</v>
      </c>
      <c r="AJ18" s="11">
        <f t="shared" si="0"/>
        <v>2.9090909090909092</v>
      </c>
      <c r="AK18" s="2">
        <v>22</v>
      </c>
      <c r="AL18" s="8">
        <f>AH18/AK18</f>
        <v>1.9545454545454546</v>
      </c>
      <c r="AM18" s="39"/>
    </row>
    <row r="19" spans="1:43" ht="30" x14ac:dyDescent="0.25">
      <c r="A19" s="38" t="s">
        <v>10</v>
      </c>
      <c r="B19" s="4">
        <v>18</v>
      </c>
      <c r="C19" s="5" t="s">
        <v>17</v>
      </c>
      <c r="D19" s="4" t="s">
        <v>5</v>
      </c>
      <c r="E19" s="13">
        <v>0</v>
      </c>
      <c r="F19" s="20">
        <v>0</v>
      </c>
      <c r="G19" s="4">
        <v>0</v>
      </c>
      <c r="H19" s="4">
        <v>0</v>
      </c>
      <c r="I19" s="4">
        <v>0</v>
      </c>
      <c r="J19" s="4">
        <v>0</v>
      </c>
      <c r="K19" s="4">
        <v>9</v>
      </c>
      <c r="L19" s="4">
        <v>0</v>
      </c>
      <c r="M19" s="4" t="s">
        <v>61</v>
      </c>
      <c r="N19" s="4">
        <v>55.45</v>
      </c>
      <c r="O19" s="4">
        <v>257</v>
      </c>
      <c r="P19" s="4">
        <v>0</v>
      </c>
      <c r="Q19" s="4">
        <v>0.59</v>
      </c>
      <c r="R19" s="4">
        <v>0</v>
      </c>
      <c r="S19" s="4">
        <v>0</v>
      </c>
      <c r="T19" s="4">
        <v>9.4</v>
      </c>
      <c r="U19" s="4">
        <v>0</v>
      </c>
      <c r="V19" s="4">
        <v>0</v>
      </c>
      <c r="W19" s="4">
        <v>0</v>
      </c>
      <c r="X19" s="4">
        <v>14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2021</v>
      </c>
      <c r="AF19" s="4">
        <v>0</v>
      </c>
      <c r="AG19" s="4">
        <v>17.899999999999999</v>
      </c>
      <c r="AH19" s="4">
        <f>SUM(E19:AD19)</f>
        <v>345.43999999999994</v>
      </c>
      <c r="AI19" s="4">
        <f>AH19-AG19</f>
        <v>327.53999999999996</v>
      </c>
      <c r="AJ19" s="14">
        <f t="shared" si="0"/>
        <v>18.298324022346367</v>
      </c>
      <c r="AK19" s="4">
        <v>495</v>
      </c>
      <c r="AL19" s="10">
        <f>AH19/AK19</f>
        <v>0.69785858585858573</v>
      </c>
      <c r="AM19" s="40"/>
    </row>
    <row r="20" spans="1:43" ht="60" x14ac:dyDescent="0.25">
      <c r="A20" s="37" t="s">
        <v>33</v>
      </c>
      <c r="B20" s="2">
        <v>19</v>
      </c>
      <c r="C20" s="3" t="s">
        <v>29</v>
      </c>
      <c r="D20" s="2" t="s">
        <v>3</v>
      </c>
      <c r="E20" s="12">
        <v>0</v>
      </c>
      <c r="F20" s="36">
        <v>1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19" t="s">
        <v>71</v>
      </c>
      <c r="P20" s="2">
        <v>0</v>
      </c>
      <c r="Q20" s="2">
        <v>1</v>
      </c>
      <c r="R20" s="2">
        <v>1</v>
      </c>
      <c r="S20" s="2">
        <v>1</v>
      </c>
      <c r="T20" s="2">
        <v>0</v>
      </c>
      <c r="U20" s="2">
        <v>0</v>
      </c>
      <c r="V20" s="2">
        <v>0</v>
      </c>
      <c r="W20" s="2">
        <v>2</v>
      </c>
      <c r="X20" s="2">
        <v>2</v>
      </c>
      <c r="Y20" s="2">
        <v>5</v>
      </c>
      <c r="Z20" s="2">
        <v>0</v>
      </c>
      <c r="AA20" s="8" t="s">
        <v>62</v>
      </c>
      <c r="AB20" s="2" t="s">
        <v>62</v>
      </c>
      <c r="AC20" s="2" t="s">
        <v>62</v>
      </c>
      <c r="AD20" s="8" t="s">
        <v>62</v>
      </c>
      <c r="AE20" s="2">
        <v>2021</v>
      </c>
      <c r="AF20" s="2">
        <v>1</v>
      </c>
      <c r="AG20" s="2">
        <v>4</v>
      </c>
      <c r="AH20" s="2">
        <f>SUM(E20:Z20)</f>
        <v>14</v>
      </c>
      <c r="AI20" s="2">
        <f>AH20-AG20</f>
        <v>10</v>
      </c>
      <c r="AJ20" s="11">
        <f>AI20/AG20</f>
        <v>2.5</v>
      </c>
      <c r="AK20" s="2">
        <v>22</v>
      </c>
      <c r="AL20" s="8">
        <f>AH20/AK20</f>
        <v>0.63636363636363635</v>
      </c>
      <c r="AM20" s="39"/>
    </row>
    <row r="21" spans="1:43" ht="30" x14ac:dyDescent="0.25">
      <c r="A21" s="45"/>
      <c r="B21" s="46">
        <v>20</v>
      </c>
      <c r="C21" s="47" t="s">
        <v>28</v>
      </c>
      <c r="D21" s="46" t="s">
        <v>3</v>
      </c>
      <c r="E21" s="48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2</v>
      </c>
      <c r="L21" s="46">
        <v>0</v>
      </c>
      <c r="M21" s="46">
        <v>0</v>
      </c>
      <c r="N21" s="46">
        <v>0</v>
      </c>
      <c r="O21" s="49" t="s">
        <v>71</v>
      </c>
      <c r="P21" s="46">
        <v>0</v>
      </c>
      <c r="Q21" s="46">
        <v>0</v>
      </c>
      <c r="R21" s="46">
        <v>1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9">
        <v>0</v>
      </c>
      <c r="Y21" s="46">
        <v>1</v>
      </c>
      <c r="Z21" s="46">
        <v>0</v>
      </c>
      <c r="AA21" s="50" t="s">
        <v>62</v>
      </c>
      <c r="AB21" s="46" t="s">
        <v>62</v>
      </c>
      <c r="AC21" s="46" t="s">
        <v>62</v>
      </c>
      <c r="AD21" s="50" t="s">
        <v>62</v>
      </c>
      <c r="AE21" s="46">
        <v>2021</v>
      </c>
      <c r="AF21" s="46">
        <v>0</v>
      </c>
      <c r="AG21" s="46">
        <v>0</v>
      </c>
      <c r="AH21" s="46">
        <f>SUM(E21:Z21)</f>
        <v>4</v>
      </c>
      <c r="AI21" s="46">
        <f>AH21-AG21</f>
        <v>4</v>
      </c>
      <c r="AJ21" s="51">
        <v>4</v>
      </c>
      <c r="AK21" s="46">
        <v>22</v>
      </c>
      <c r="AL21" s="50">
        <f>AH21/AK21</f>
        <v>0.18181818181818182</v>
      </c>
      <c r="AM21" s="5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Monitoring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Skurski</dc:creator>
  <cp:lastModifiedBy>Poszepczyński Łukasz</cp:lastModifiedBy>
  <dcterms:created xsi:type="dcterms:W3CDTF">2024-03-05T10:57:21Z</dcterms:created>
  <dcterms:modified xsi:type="dcterms:W3CDTF">2025-10-22T12:43:42Z</dcterms:modified>
</cp:coreProperties>
</file>