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5970" tabRatio="632"/>
  </bookViews>
  <sheets>
    <sheet name="Tabl.1" sheetId="4" r:id="rId1"/>
    <sheet name="Tabl.2" sheetId="10" r:id="rId2"/>
    <sheet name="Tabl.3" sheetId="11" r:id="rId3"/>
    <sheet name="Tabl.4" sheetId="12" r:id="rId4"/>
    <sheet name="Tabl.5" sheetId="5" r:id="rId5"/>
    <sheet name="Tabl.6" sheetId="6" r:id="rId6"/>
    <sheet name="Tabl.7" sheetId="7" r:id="rId7"/>
    <sheet name="Tabl.8" sheetId="8" r:id="rId8"/>
    <sheet name="Tabl.8(cd.)" sheetId="14" r:id="rId9"/>
    <sheet name="Tabl.8(dok.)" sheetId="13" r:id="rId10"/>
  </sheets>
  <calcPr calcId="125725"/>
</workbook>
</file>

<file path=xl/calcChain.xml><?xml version="1.0" encoding="utf-8"?>
<calcChain xmlns="http://schemas.openxmlformats.org/spreadsheetml/2006/main">
  <c r="E29" i="13"/>
  <c r="E28"/>
  <c r="E27"/>
  <c r="E26"/>
  <c r="E25"/>
  <c r="E24"/>
  <c r="E23"/>
  <c r="E22"/>
  <c r="E21"/>
  <c r="E20"/>
  <c r="E19"/>
  <c r="E18"/>
  <c r="E17"/>
  <c r="E16"/>
  <c r="E15"/>
  <c r="E14"/>
</calcChain>
</file>

<file path=xl/sharedStrings.xml><?xml version="1.0" encoding="utf-8"?>
<sst xmlns="http://schemas.openxmlformats.org/spreadsheetml/2006/main" count="384" uniqueCount="152">
  <si>
    <t xml:space="preserve">                          Stan w dniu 31 XII</t>
  </si>
  <si>
    <t xml:space="preserve">                          As of 31 XII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</si>
  <si>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</si>
  <si>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</si>
  <si>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</si>
  <si>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</si>
  <si>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</si>
  <si>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</si>
  <si>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</si>
  <si>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</si>
  <si>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</si>
  <si>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</si>
  <si>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</si>
  <si>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</si>
  <si>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</si>
  <si>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</si>
  <si>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</si>
  <si>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</si>
  <si>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Stan w dniu 31 XII</t>
  </si>
  <si>
    <t xml:space="preserve">                            As of 31 XII</t>
  </si>
  <si>
    <t xml:space="preserve">                           Stan w dniu 31 XII</t>
  </si>
  <si>
    <t xml:space="preserve">                           As of 31 XII</t>
  </si>
  <si>
    <t xml:space="preserve">                             Stan w dniu 31 XII</t>
  </si>
  <si>
    <r>
      <t>W tym normalnotorowe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  </t>
    </r>
    <r>
      <rPr>
        <i/>
        <sz val="11"/>
        <rFont val="Times New Roman CE"/>
        <family val="1"/>
        <charset val="238"/>
      </rPr>
      <t>Of which standard gauge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</si>
  <si>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w km    </t>
    </r>
    <r>
      <rPr>
        <i/>
        <sz val="11"/>
        <rFont val="Times New Roman CE"/>
        <family val="1"/>
        <charset val="238"/>
      </rPr>
      <t>in km</t>
    </r>
  </si>
  <si>
    <r>
      <t xml:space="preserve">POLSKA </t>
    </r>
    <r>
      <rPr>
        <b/>
        <i/>
        <sz val="11"/>
        <rFont val="Times New Roman CE"/>
        <family val="1"/>
        <charset val="238"/>
      </rPr>
      <t xml:space="preserve"> POLAND</t>
    </r>
  </si>
  <si>
    <r>
      <t xml:space="preserve">Ogółem      </t>
    </r>
    <r>
      <rPr>
        <i/>
        <sz val="11"/>
        <rFont val="Times New Roman CE"/>
        <family val="1"/>
        <charset val="238"/>
      </rPr>
      <t>Grand total</t>
    </r>
  </si>
  <si>
    <r>
      <t xml:space="preserve">w km </t>
    </r>
    <r>
      <rPr>
        <i/>
        <sz val="11"/>
        <rFont val="Times New Roman CE"/>
        <family val="1"/>
        <charset val="238"/>
      </rPr>
      <t xml:space="preserve"> in km</t>
    </r>
  </si>
  <si>
    <r>
      <t>W tym o nawierzchni ulepszonej
O</t>
    </r>
    <r>
      <rPr>
        <i/>
        <sz val="11"/>
        <rFont val="Times New Roman CE"/>
        <family val="1"/>
        <charset val="238"/>
      </rPr>
      <t>f which improved</t>
    </r>
  </si>
  <si>
    <r>
      <t xml:space="preserve">Ogółem 
</t>
    </r>
    <r>
      <rPr>
        <i/>
        <sz val="11"/>
        <rFont val="Times New Roman CE"/>
        <family val="1"/>
        <charset val="238"/>
      </rPr>
      <t>Grand total</t>
    </r>
  </si>
  <si>
    <r>
      <t xml:space="preserve">Linie krajowe                </t>
    </r>
    <r>
      <rPr>
        <i/>
        <sz val="11"/>
        <rFont val="Times New Roman CE"/>
        <family val="1"/>
        <charset val="238"/>
      </rPr>
      <t>National lines</t>
    </r>
  </si>
  <si>
    <r>
      <t xml:space="preserve">Ofiary   </t>
    </r>
    <r>
      <rPr>
        <i/>
        <sz val="11"/>
        <rFont val="Times New Roman CE"/>
        <family val="1"/>
        <charset val="238"/>
      </rPr>
      <t xml:space="preserve">Road traffic casualties </t>
    </r>
  </si>
  <si>
    <r>
      <t xml:space="preserve">śmiertelne    </t>
    </r>
    <r>
      <rPr>
        <i/>
        <sz val="11"/>
        <rFont val="Times New Roman CE"/>
        <family val="1"/>
        <charset val="238"/>
      </rPr>
      <t xml:space="preserve">fatalities  </t>
    </r>
  </si>
  <si>
    <r>
      <t>Telefonia przewodowa</t>
    </r>
    <r>
      <rPr>
        <i/>
        <vertAlign val="superscript"/>
        <sz val="11"/>
        <rFont val="Times New Roman CE"/>
        <family val="1"/>
        <charset val="238"/>
      </rPr>
      <t xml:space="preserve">     </t>
    </r>
    <r>
      <rPr>
        <i/>
        <sz val="11"/>
        <rFont val="Times New Roman CE"/>
        <family val="1"/>
        <charset val="238"/>
      </rPr>
      <t>Wire telephone</t>
    </r>
  </si>
  <si>
    <r>
      <t xml:space="preserve">dalekobieżne
</t>
    </r>
    <r>
      <rPr>
        <i/>
        <sz val="11"/>
        <rFont val="Times New Roman CE"/>
        <family val="1"/>
        <charset val="238"/>
      </rPr>
      <t>long-distance</t>
    </r>
  </si>
  <si>
    <r>
      <t xml:space="preserve">Ogółem
</t>
    </r>
    <r>
      <rPr>
        <i/>
        <sz val="11"/>
        <rFont val="Times New Roman CE"/>
        <family val="1"/>
        <charset val="238"/>
      </rPr>
      <t>Grand
total</t>
    </r>
  </si>
  <si>
    <r>
      <t xml:space="preserve">razem
</t>
    </r>
    <r>
      <rPr>
        <i/>
        <sz val="11"/>
        <rFont val="Times New Roman CE"/>
        <family val="1"/>
        <charset val="238"/>
      </rPr>
      <t>total</t>
    </r>
  </si>
  <si>
    <r>
      <t xml:space="preserve">w tym
zelektryfi-
kowane
</t>
    </r>
    <r>
      <rPr>
        <i/>
        <sz val="11"/>
        <rFont val="Times New Roman CE"/>
        <family val="1"/>
        <charset val="238"/>
      </rPr>
      <t>of which
electrified</t>
    </r>
  </si>
  <si>
    <r>
      <t xml:space="preserve">z liczby razem
</t>
    </r>
    <r>
      <rPr>
        <i/>
        <sz val="11"/>
        <rFont val="Times New Roman CE"/>
        <family val="1"/>
        <charset val="238"/>
      </rPr>
      <t>of total</t>
    </r>
  </si>
  <si>
    <r>
      <t xml:space="preserve">jedno-
torowe
</t>
    </r>
    <r>
      <rPr>
        <i/>
        <sz val="11"/>
        <rFont val="Times New Roman CE"/>
        <family val="1"/>
        <charset val="238"/>
      </rPr>
      <t>single
track</t>
    </r>
  </si>
  <si>
    <r>
      <t xml:space="preserve">dwu
i więcej
torowe
</t>
    </r>
    <r>
      <rPr>
        <i/>
        <sz val="11"/>
        <rFont val="Times New Roman CE"/>
        <family val="1"/>
        <charset val="238"/>
      </rPr>
      <t>double
and more
tracks</t>
    </r>
  </si>
  <si>
    <r>
      <t>na100 km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per100km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</si>
  <si>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</si>
  <si>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W tym o nawierzchni ulepszonej
</t>
    </r>
    <r>
      <rPr>
        <i/>
        <sz val="11"/>
        <rFont val="Times New Roman CE"/>
        <family val="1"/>
        <charset val="238"/>
      </rPr>
      <t>Of which improved</t>
    </r>
  </si>
  <si>
    <r>
      <t xml:space="preserve">krajowe
</t>
    </r>
    <r>
      <rPr>
        <i/>
        <sz val="11"/>
        <rFont val="Times New Roman CE"/>
        <family val="1"/>
        <charset val="238"/>
      </rPr>
      <t>national
roads</t>
    </r>
  </si>
  <si>
    <r>
      <t xml:space="preserve">woje-
wódzkie
</t>
    </r>
    <r>
      <rPr>
        <i/>
        <sz val="11"/>
        <rFont val="Times New Roman CE"/>
        <family val="1"/>
        <charset val="238"/>
      </rPr>
      <t>regional
roads</t>
    </r>
  </si>
  <si>
    <r>
      <t xml:space="preserve">w tym
</t>
    </r>
    <r>
      <rPr>
        <i/>
        <sz val="11"/>
        <rFont val="Times New Roman CE"/>
        <family val="1"/>
        <charset val="238"/>
      </rPr>
      <t>of which</t>
    </r>
  </si>
  <si>
    <r>
      <t xml:space="preserve">z liczby
razem dwu-
jezdniowe
</t>
    </r>
    <r>
      <rPr>
        <i/>
        <sz val="11"/>
        <rFont val="Times New Roman CE"/>
        <family val="1"/>
        <charset val="238"/>
      </rPr>
      <t>of total
dual carri-
ageway
roads</t>
    </r>
  </si>
  <si>
    <r>
      <t xml:space="preserve">woje-
wódzkie
</t>
    </r>
    <r>
      <rPr>
        <i/>
        <sz val="11"/>
        <rFont val="Times New Roman CE"/>
        <family val="1"/>
        <charset val="238"/>
      </rPr>
      <t>regional 
roads</t>
    </r>
  </si>
  <si>
    <r>
      <t xml:space="preserve">powia-
towe
</t>
    </r>
    <r>
      <rPr>
        <i/>
        <sz val="11"/>
        <rFont val="Times New Roman CE"/>
        <family val="1"/>
        <charset val="238"/>
      </rPr>
      <t>district
roads</t>
    </r>
  </si>
  <si>
    <r>
      <t xml:space="preserve">gminne
</t>
    </r>
    <r>
      <rPr>
        <i/>
        <sz val="11"/>
        <rFont val="Times New Roman CE"/>
        <family val="1"/>
        <charset val="238"/>
      </rPr>
      <t>com-
munal
roads</t>
    </r>
  </si>
  <si>
    <r>
      <t xml:space="preserve">powia-
towe
</t>
    </r>
    <r>
      <rPr>
        <i/>
        <sz val="11"/>
        <rFont val="Times New Roman CE"/>
        <family val="1"/>
        <charset val="238"/>
      </rPr>
      <t>district
 roads</t>
    </r>
  </si>
  <si>
    <r>
      <t xml:space="preserve">gminne
</t>
    </r>
    <r>
      <rPr>
        <i/>
        <sz val="11"/>
        <rFont val="Times New Roman CE"/>
        <family val="1"/>
        <charset val="238"/>
      </rPr>
      <t>com-
munal 
roads</t>
    </r>
  </si>
  <si>
    <r>
      <t xml:space="preserve">ogółem
</t>
    </r>
    <r>
      <rPr>
        <i/>
        <sz val="11"/>
        <rFont val="Times New Roman CE"/>
        <family val="1"/>
        <charset val="238"/>
      </rPr>
      <t>grand total</t>
    </r>
  </si>
  <si>
    <r>
      <t xml:space="preserve">regionalne
</t>
    </r>
    <r>
      <rPr>
        <i/>
        <sz val="11"/>
        <rFont val="Times New Roman CE"/>
        <family val="1"/>
        <charset val="238"/>
      </rPr>
      <t>inter-regional</t>
    </r>
  </si>
  <si>
    <r>
      <t xml:space="preserve">podmiejskie
</t>
    </r>
    <r>
      <rPr>
        <i/>
        <sz val="11"/>
        <rFont val="Times New Roman CE"/>
        <family val="1"/>
        <charset val="238"/>
      </rPr>
      <t>suburban</t>
    </r>
  </si>
  <si>
    <r>
      <t xml:space="preserve">miejskie
</t>
    </r>
    <r>
      <rPr>
        <i/>
        <sz val="11"/>
        <rFont val="Times New Roman CE"/>
        <family val="1"/>
        <charset val="238"/>
      </rPr>
      <t>urban</t>
    </r>
  </si>
  <si>
    <r>
      <t xml:space="preserve">Linie
międzynarodowe
</t>
    </r>
    <r>
      <rPr>
        <i/>
        <sz val="11"/>
        <rFont val="Times New Roman CE"/>
        <family val="1"/>
        <charset val="238"/>
      </rPr>
      <t>International
lines</t>
    </r>
  </si>
  <si>
    <r>
      <t xml:space="preserve">liczba
</t>
    </r>
    <r>
      <rPr>
        <i/>
        <sz val="11"/>
        <rFont val="Times New Roman CE"/>
        <family val="1"/>
        <charset val="238"/>
      </rPr>
      <t xml:space="preserve">number </t>
    </r>
  </si>
  <si>
    <r>
      <t xml:space="preserve">długość
w km
</t>
    </r>
    <r>
      <rPr>
        <i/>
        <sz val="11"/>
        <rFont val="Times New Roman CE"/>
        <family val="1"/>
        <charset val="238"/>
      </rPr>
      <t>length
in km</t>
    </r>
  </si>
  <si>
    <r>
      <t xml:space="preserve">liczba
</t>
    </r>
    <r>
      <rPr>
        <i/>
        <sz val="11"/>
        <rFont val="Times New Roman CE"/>
        <family val="1"/>
        <charset val="238"/>
      </rPr>
      <t>number</t>
    </r>
    <r>
      <rPr>
        <sz val="11"/>
        <rFont val="Times New Roman CE"/>
        <family val="1"/>
        <charset val="238"/>
      </rPr>
      <t xml:space="preserve"> </t>
    </r>
  </si>
  <si>
    <t>WOJEWÓDZTWA
VOIVODSHIPS</t>
  </si>
  <si>
    <r>
      <t xml:space="preserve">Samochody osobowe
</t>
    </r>
    <r>
      <rPr>
        <i/>
        <sz val="11"/>
        <rFont val="Times New Roman CE"/>
        <family val="1"/>
        <charset val="238"/>
      </rPr>
      <t>Passenger cars</t>
    </r>
  </si>
  <si>
    <r>
      <t>Samochody ciężarowe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Lorries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</si>
  <si>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Motocykle
</t>
    </r>
    <r>
      <rPr>
        <i/>
        <sz val="11"/>
        <rFont val="Times New Roman CE"/>
        <family val="1"/>
        <charset val="238"/>
      </rPr>
      <t xml:space="preserve">Motorcycles                       </t>
    </r>
  </si>
  <si>
    <r>
      <t xml:space="preserve">na 1000
ludności
</t>
    </r>
    <r>
      <rPr>
        <i/>
        <sz val="11"/>
        <rFont val="Times New Roman CE"/>
        <family val="1"/>
        <charset val="238"/>
      </rPr>
      <t>per 1000 
population</t>
    </r>
  </si>
  <si>
    <r>
      <t xml:space="preserve">WOJEWÓDZTWA
</t>
    </r>
    <r>
      <rPr>
        <i/>
        <sz val="11"/>
        <rFont val="Times New Roman CE"/>
        <family val="1"/>
        <charset val="238"/>
      </rPr>
      <t xml:space="preserve"> VOIVODSHIPS</t>
    </r>
  </si>
  <si>
    <r>
      <t xml:space="preserve">Wypadki 
</t>
    </r>
    <r>
      <rPr>
        <i/>
        <sz val="11"/>
        <rFont val="Times New Roman CE"/>
        <family val="1"/>
        <charset val="238"/>
      </rPr>
      <t>Accidents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</si>
  <si>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</si>
  <si>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 xml:space="preserve">na 100 tys.
ludności
</t>
    </r>
    <r>
      <rPr>
        <i/>
        <sz val="11"/>
        <rFont val="Times New Roman CE"/>
        <family val="1"/>
        <charset val="238"/>
      </rPr>
      <t>per 100 thous.
population</t>
    </r>
  </si>
  <si>
    <r>
      <t xml:space="preserve">ranni
</t>
    </r>
    <r>
      <rPr>
        <i/>
        <sz val="11"/>
        <rFont val="Times New Roman CE"/>
        <family val="1"/>
        <charset val="238"/>
      </rPr>
      <t>injured</t>
    </r>
  </si>
  <si>
    <r>
      <t xml:space="preserve">ludności 
</t>
    </r>
    <r>
      <rPr>
        <i/>
        <sz val="11"/>
        <rFont val="Times New Roman CE"/>
        <family val="1"/>
        <charset val="238"/>
      </rPr>
      <t>population</t>
    </r>
  </si>
  <si>
    <r>
      <t>w tys.
i</t>
    </r>
    <r>
      <rPr>
        <i/>
        <sz val="11"/>
        <rFont val="Times New Roman CE"/>
        <family val="1"/>
        <charset val="238"/>
      </rPr>
      <t>n thous.</t>
    </r>
  </si>
  <si>
    <t>population
per
public
pay
telephone</t>
  </si>
  <si>
    <r>
      <t xml:space="preserve"> łącza główne
</t>
    </r>
    <r>
      <rPr>
        <i/>
        <sz val="11"/>
        <rFont val="Times New Roman CE"/>
        <family val="1"/>
        <charset val="238"/>
      </rPr>
      <t xml:space="preserve">main lines               </t>
    </r>
  </si>
  <si>
    <r>
      <t>powierzchni
w km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area
in km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</si>
  <si>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na 1000 
ludności
</t>
    </r>
    <r>
      <rPr>
        <i/>
        <sz val="11"/>
        <rFont val="Times New Roman CE"/>
        <family val="1"/>
        <charset val="238"/>
      </rPr>
      <t>per 1000 
population</t>
    </r>
  </si>
  <si>
    <t>population
per
public
pay 
telephone</t>
  </si>
  <si>
    <r>
      <t xml:space="preserve">ludności
</t>
    </r>
    <r>
      <rPr>
        <i/>
        <sz val="11"/>
        <rFont val="Times New Roman CE"/>
        <family val="1"/>
        <charset val="238"/>
      </rPr>
      <t>population</t>
    </r>
  </si>
  <si>
    <r>
      <t xml:space="preserve"> łącza główne
</t>
    </r>
    <r>
      <rPr>
        <i/>
        <sz val="11"/>
        <rFont val="Times New Roman CE"/>
        <family val="1"/>
        <charset val="238"/>
      </rPr>
      <t xml:space="preserve">main lines            </t>
    </r>
  </si>
  <si>
    <t xml:space="preserve">                             As of 31 XII</t>
  </si>
  <si>
    <r>
      <t>na 100 tys.
pojazdów
samochodo-
wych</t>
    </r>
    <r>
      <rPr>
        <i/>
        <sz val="11"/>
        <rFont val="Times New Roman CE"/>
        <family val="1"/>
        <charset val="238"/>
      </rPr>
      <t xml:space="preserve"> </t>
    </r>
    <r>
      <rPr>
        <sz val="11"/>
        <rFont val="Times New Roman CE"/>
        <family val="1"/>
        <charset val="238"/>
      </rPr>
      <t>zarejestrowa-
nych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per 100
thous.
registered
motor
vehicles</t>
    </r>
    <r>
      <rPr>
        <i/>
        <vertAlign val="superscript"/>
        <sz val="11"/>
        <rFont val="Times New Roman CE"/>
        <family val="1"/>
        <charset val="238"/>
      </rPr>
      <t>b</t>
    </r>
  </si>
  <si>
    <t>Communications</t>
  </si>
  <si>
    <t>Łączność</t>
  </si>
  <si>
    <r>
      <t xml:space="preserve">POLSKA  </t>
    </r>
    <r>
      <rPr>
        <b/>
        <i/>
        <sz val="11"/>
        <rFont val="Times New Roman CE"/>
        <charset val="238"/>
      </rPr>
      <t>POLAND</t>
    </r>
  </si>
  <si>
    <t xml:space="preserve">liczba ludności
przypada-
jącej na
1 aparat telefoniczny
publiczny
samoinka-
sujący  </t>
  </si>
  <si>
    <t xml:space="preserve">liczba
ludności 
przypada-
jącej na
1 aparat 
telefoniczny
publiczny
samoinka-
sujący  </t>
  </si>
  <si>
    <r>
      <t xml:space="preserve">aparaty
telefoniczne
publiczne
samoinka-
sujące
</t>
    </r>
    <r>
      <rPr>
        <i/>
        <sz val="11"/>
        <rFont val="Times New Roman CE"/>
        <family val="1"/>
        <charset val="238"/>
      </rPr>
      <t xml:space="preserve">public pay
telephones                    </t>
    </r>
  </si>
  <si>
    <r>
      <t xml:space="preserve">aparaty
telefoniczne
publiczne
samoinka-
sujące
</t>
    </r>
    <r>
      <rPr>
        <i/>
        <sz val="11"/>
        <rFont val="Times New Roman CE"/>
        <family val="1"/>
        <charset val="238"/>
      </rPr>
      <t xml:space="preserve">public pay
telephones                </t>
    </r>
  </si>
  <si>
    <t xml:space="preserve">liczba ludności 
przypada-
jącej na
1 aparat 
telefoniczny 
publiczny
samoinka-
sujący  </t>
  </si>
  <si>
    <t xml:space="preserve">                         Stan w dniu 31 XII</t>
  </si>
  <si>
    <t xml:space="preserve">                         As of 31 XII</t>
  </si>
  <si>
    <t>bez przedsiębiorstw komunikacji miejskiej. Podziału danych na województwa dokonano wg siedziby przedsiębiorstw.</t>
  </si>
  <si>
    <t>transport services. Data were divided  into voivodships on the basis of enterprises location.</t>
  </si>
  <si>
    <r>
      <t xml:space="preserve">                          RAILWAY LINES OPERATED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</si>
  <si>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  HARD SURFACE PUBLIC ROADS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</si>
  <si>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  HARD SURFACE PUBLIC URBAN ROADS</t>
    </r>
    <r>
      <rPr>
        <i/>
        <vertAlign val="superscript"/>
        <sz val="12"/>
        <rFont val="Times New Roman CE"/>
        <charset val="238"/>
      </rPr>
      <t xml:space="preserve">a </t>
    </r>
    <r>
      <rPr>
        <i/>
        <sz val="12"/>
        <rFont val="Times New Roman CE"/>
        <family val="1"/>
        <charset val="238"/>
      </rPr>
      <t>IN 2013</t>
    </r>
  </si>
  <si>
    <r>
      <t xml:space="preserve">                            HARD SURFACE PUBLIC NON-URBAN ROADS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</si>
  <si>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    REGULAR  BUS  TRANSPORT LINES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</si>
  <si>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    ROAD VEHICLES REGISTERED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</si>
  <si>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  ROAD TRAFFIC ACCIDENTS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</si>
  <si>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t>–</t>
  </si>
  <si>
    <r>
      <t xml:space="preserve">                         ORAZ  APARATY  TELEFONICZNE  PUBLICZNE  SAMOINKASUJĄCE</t>
    </r>
    <r>
      <rPr>
        <b/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charset val="238"/>
      </rPr>
      <t xml:space="preserve">  W  2013 R.</t>
    </r>
  </si>
  <si>
    <r>
      <t xml:space="preserve">                      </t>
    </r>
    <r>
      <rPr>
        <i/>
        <sz val="12"/>
        <rFont val="Times New Roman CE"/>
        <charset val="238"/>
      </rPr>
      <t xml:space="preserve">    AND  PUBLIC PAY  TELEPHONES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charset val="238"/>
      </rPr>
      <t xml:space="preserve"> IN 2013</t>
    </r>
  </si>
  <si>
    <r>
      <t xml:space="preserve">WOJEWÓDZTWA
</t>
    </r>
    <r>
      <rPr>
        <i/>
        <sz val="11"/>
        <rFont val="Times New Roman CE"/>
        <charset val="238"/>
      </rPr>
      <t>VOIVODSHIPS</t>
    </r>
  </si>
  <si>
    <r>
      <t>Telefonia przewodowa</t>
    </r>
    <r>
      <rPr>
        <i/>
        <vertAlign val="superscript"/>
        <sz val="11"/>
        <rFont val="Times New Roman CE"/>
        <charset val="238"/>
      </rPr>
      <t xml:space="preserve">     </t>
    </r>
    <r>
      <rPr>
        <i/>
        <sz val="11"/>
        <rFont val="Times New Roman CE"/>
        <charset val="238"/>
      </rPr>
      <t>Wire telephone</t>
    </r>
  </si>
  <si>
    <r>
      <t xml:space="preserve"> łącza główne
</t>
    </r>
    <r>
      <rPr>
        <i/>
        <sz val="11"/>
        <rFont val="Times New Roman CE"/>
        <charset val="238"/>
      </rPr>
      <t xml:space="preserve"> main lines                </t>
    </r>
  </si>
  <si>
    <r>
      <t xml:space="preserve">aparaty
telefoniczne
publiczne
samoinka-
sujące
</t>
    </r>
    <r>
      <rPr>
        <i/>
        <sz val="11"/>
        <rFont val="Times New Roman CE"/>
        <charset val="238"/>
      </rPr>
      <t xml:space="preserve">public pay
telephones                 </t>
    </r>
  </si>
  <si>
    <r>
      <t>powierzchni 
w km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area
in km</t>
    </r>
    <r>
      <rPr>
        <i/>
        <vertAlign val="superscript"/>
        <sz val="11"/>
        <rFont val="Times New Roman CE"/>
        <charset val="238"/>
      </rPr>
      <t>2</t>
    </r>
  </si>
  <si>
    <r>
      <t xml:space="preserve">ludności 
</t>
    </r>
    <r>
      <rPr>
        <i/>
        <sz val="11"/>
        <rFont val="Times New Roman CE"/>
        <charset val="238"/>
      </rPr>
      <t>population</t>
    </r>
  </si>
  <si>
    <r>
      <t>w tys.
i</t>
    </r>
    <r>
      <rPr>
        <i/>
        <sz val="11"/>
        <rFont val="Times New Roman CE"/>
        <charset val="238"/>
      </rPr>
      <t>n thous.</t>
    </r>
  </si>
  <si>
    <r>
      <t xml:space="preserve">na 1000
ludności
</t>
    </r>
    <r>
      <rPr>
        <i/>
        <sz val="11"/>
        <rFont val="Times New Roman CE"/>
        <charset val="238"/>
      </rPr>
      <t>per 1000 
population</t>
    </r>
  </si>
  <si>
    <r>
      <t xml:space="preserve">O G Ó Ł E M    </t>
    </r>
    <r>
      <rPr>
        <i/>
        <sz val="11"/>
        <rFont val="Times New Roman CE"/>
        <charset val="238"/>
      </rPr>
      <t>T O T A L</t>
    </r>
  </si>
  <si>
    <r>
      <t xml:space="preserve">                         ORAZ  APARATY  TELEFONICZNE  PUBLICZNE  SAMOINKASUJĄCE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 W  2013 R. (cd.)</t>
    </r>
  </si>
  <si>
    <r>
      <t xml:space="preserve">                      </t>
    </r>
    <r>
      <rPr>
        <i/>
        <sz val="12"/>
        <rFont val="Times New Roman CE"/>
        <family val="1"/>
        <charset val="238"/>
      </rPr>
      <t xml:space="preserve">    AND  PUBLIC PAY  TELEPHONES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2013 (cont.)</t>
    </r>
  </si>
  <si>
    <r>
      <t xml:space="preserve">MIASTA   </t>
    </r>
    <r>
      <rPr>
        <i/>
        <sz val="11"/>
        <rFont val="Times New Roman CE"/>
        <family val="1"/>
        <charset val="238"/>
      </rPr>
      <t>URBAN  AREAS</t>
    </r>
  </si>
  <si>
    <r>
      <t xml:space="preserve">WIEŚ   </t>
    </r>
    <r>
      <rPr>
        <i/>
        <sz val="11"/>
        <rFont val="Times New Roman CE"/>
        <family val="1"/>
        <charset val="238"/>
      </rPr>
      <t>RURAL  AREAS</t>
    </r>
  </si>
  <si>
    <r>
      <t xml:space="preserve">TABL. 1 (226).   </t>
    </r>
    <r>
      <rPr>
        <b/>
        <sz val="12"/>
        <rFont val="Times New Roman CE"/>
        <family val="1"/>
        <charset val="238"/>
      </rPr>
      <t>LINIE  KOLEJOWE  EKSPLOATOWANE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 W  2013  R.</t>
    </r>
  </si>
  <si>
    <r>
      <t xml:space="preserve">TABL. 2 (227).    </t>
    </r>
    <r>
      <rPr>
        <b/>
        <sz val="12"/>
        <rFont val="Times New Roman CE"/>
        <family val="1"/>
        <charset val="238"/>
      </rPr>
      <t>DROGI PUBLICZNE O TWARDEJ NAWIERZCHNI</t>
    </r>
    <r>
      <rPr>
        <i/>
        <vertAlign val="superscript"/>
        <sz val="12"/>
        <rFont val="Times New Roman CE"/>
        <charset val="238"/>
      </rPr>
      <t>a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2013 R.</t>
    </r>
  </si>
  <si>
    <r>
      <t xml:space="preserve">TABL. 3 (228).   </t>
    </r>
    <r>
      <rPr>
        <b/>
        <sz val="12"/>
        <rFont val="Times New Roman CE"/>
        <family val="1"/>
        <charset val="238"/>
      </rPr>
      <t>DROGI PUBLICZNE MIEJSKIE O TWARDEJ NAWIERZCHNI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2013 R.</t>
    </r>
  </si>
  <si>
    <r>
      <t xml:space="preserve">TABL. 4 (229).     </t>
    </r>
    <r>
      <rPr>
        <b/>
        <sz val="12"/>
        <rFont val="Times New Roman CE"/>
        <family val="1"/>
        <charset val="238"/>
      </rPr>
      <t>DROGI PUBLICZNE ZAMIEJSKIE O TWARDEJ NAWIERZCHNI</t>
    </r>
    <r>
      <rPr>
        <i/>
        <vertAlign val="superscript"/>
        <sz val="12"/>
        <rFont val="Times New Roman CE"/>
        <charset val="238"/>
      </rPr>
      <t>a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2013 R.</t>
    </r>
  </si>
  <si>
    <r>
      <t>TABL. 5 (230).</t>
    </r>
    <r>
      <rPr>
        <b/>
        <sz val="12"/>
        <rFont val="Times New Roman CE"/>
        <charset val="238"/>
      </rPr>
      <t xml:space="preserve">     LINIE REGULARNEJ KOMUNIKACJI AUTOBUSOWEJ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charset val="238"/>
      </rPr>
      <t xml:space="preserve"> W  2013  R.</t>
    </r>
  </si>
  <si>
    <r>
      <t>TABL. 6 (231).</t>
    </r>
    <r>
      <rPr>
        <b/>
        <sz val="12"/>
        <rFont val="Times New Roman CE"/>
        <family val="1"/>
        <charset val="238"/>
      </rPr>
      <t xml:space="preserve">     POJAZDY SAMOCHODOWE ZAREJESTROWANE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W 2013 R.</t>
    </r>
  </si>
  <si>
    <r>
      <t xml:space="preserve">TABL. 7 (232).   </t>
    </r>
    <r>
      <rPr>
        <b/>
        <sz val="12"/>
        <rFont val="Times New Roman CE"/>
        <family val="1"/>
        <charset val="238"/>
      </rPr>
      <t>WYPADKI DROGOWE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W 2013 R.</t>
    </r>
  </si>
  <si>
    <r>
      <t>TABL. 8 (233).</t>
    </r>
    <r>
      <rPr>
        <b/>
        <sz val="12"/>
        <rFont val="Times New Roman CE"/>
        <charset val="238"/>
      </rPr>
      <t xml:space="preserve">  PLACÓWKI POCZTOWE OPERATORA WYZNACZONEGO, TELEFONICZNE  ŁĄCZA  GŁÓWNE  </t>
    </r>
  </si>
  <si>
    <r>
      <t>TABL. 8 (233).</t>
    </r>
    <r>
      <rPr>
        <b/>
        <sz val="12"/>
        <rFont val="Times New Roman CE"/>
        <family val="1"/>
        <charset val="238"/>
      </rPr>
      <t xml:space="preserve">  PLACÓWKI POCZTOWE OPERATORA WYZNACZONEGO, TELEFONICZNE  ŁĄCZA  GŁÓWNE  </t>
    </r>
  </si>
  <si>
    <r>
      <t>TABL. 8 (233).</t>
    </r>
    <r>
      <rPr>
        <b/>
        <sz val="12"/>
        <rFont val="Times New Roman CE"/>
        <family val="1"/>
        <charset val="238"/>
      </rPr>
      <t xml:space="preserve">   PLACÓWKI POCZTOWE OPERATORA WYZNACZONEGO, TELEFONICZNE  ŁĄCZA  GŁÓWNE  </t>
    </r>
  </si>
  <si>
    <r>
      <t xml:space="preserve">                          ORAZ  APARATY  TELEFONICZNE  PUBLICZNE  SAMOINKASUJĄCE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 W  2013 R. (dok.)</t>
    </r>
  </si>
  <si>
    <r>
      <t xml:space="preserve">w liczbach
bezwzględnych
</t>
    </r>
    <r>
      <rPr>
        <i/>
        <sz val="11"/>
        <rFont val="Times New Roman CE"/>
        <charset val="238"/>
      </rPr>
      <t>in absolute
number</t>
    </r>
  </si>
  <si>
    <r>
      <t xml:space="preserve">Autobusy
w szt.
</t>
    </r>
    <r>
      <rPr>
        <i/>
        <sz val="11"/>
        <rFont val="Times New Roman CE"/>
        <family val="1"/>
        <charset val="238"/>
      </rPr>
      <t xml:space="preserve">Buses
in pcs
</t>
    </r>
  </si>
  <si>
    <t xml:space="preserve">                         POSTAL OFFICES OF APPOINTED OPERATOR, TELEPHONE  MAIN  LINES </t>
  </si>
  <si>
    <r>
      <t xml:space="preserve">Na 1 placówkę przypada 
</t>
    </r>
    <r>
      <rPr>
        <i/>
        <sz val="11"/>
        <rFont val="Times New Roman CE"/>
        <charset val="238"/>
      </rPr>
      <t xml:space="preserve">Per postal office </t>
    </r>
  </si>
  <si>
    <r>
      <t xml:space="preserve">Placówki 
pocztowe
</t>
    </r>
    <r>
      <rPr>
        <i/>
        <sz val="11"/>
        <rFont val="Times New Roman CE"/>
        <charset val="238"/>
      </rPr>
      <t xml:space="preserve">Postal 
offices
</t>
    </r>
  </si>
  <si>
    <r>
      <t xml:space="preserve">Placówki 
pocztowe
</t>
    </r>
    <r>
      <rPr>
        <i/>
        <sz val="11"/>
        <rFont val="Times New Roman CE"/>
        <family val="1"/>
        <charset val="238"/>
      </rPr>
      <t xml:space="preserve">Postal 
offices
</t>
    </r>
  </si>
  <si>
    <r>
      <t xml:space="preserve">Na 1 placówkę przypada
</t>
    </r>
    <r>
      <rPr>
        <i/>
        <sz val="11"/>
        <rFont val="Times New Roman CE"/>
        <family val="1"/>
        <charset val="238"/>
      </rPr>
      <t xml:space="preserve">Per postal office </t>
    </r>
  </si>
  <si>
    <r>
      <t xml:space="preserve"> 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zakresie telekomunikacji  dane dotyczą operatorów telekomunikacyjnych sieci publicznej.</t>
    </r>
  </si>
  <si>
    <r>
      <t xml:space="preserve">     </t>
    </r>
    <r>
      <rPr>
        <i/>
        <sz val="10"/>
        <rFont val="Times New Roman CE"/>
        <charset val="238"/>
      </rPr>
      <t>a For telecomunication data  refer to operators of the public telecomunication network.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</si>
  <si>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zakresie telekomunikacji  dane dotyczą operatorów telekomunikacyjnych sieci publicznej.</t>
    </r>
  </si>
  <si>
    <r>
      <t xml:space="preserve">     </t>
    </r>
    <r>
      <rPr>
        <i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Dane dotyczą sieci PKP oraz innych podmiotów, będących zarządcami sieci kolejowej. 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Łącznie z szerokotorowymi.</t>
    </r>
  </si>
  <si>
    <r>
      <t xml:space="preserve"> </t>
    </r>
    <r>
      <rPr>
        <i/>
        <sz val="10"/>
        <rFont val="Times New Roman CE"/>
        <family val="1"/>
        <charset val="238"/>
      </rPr>
      <t xml:space="preserve">    a Data concern railway transport network of enterprises Polskie Koleje Państwowe (PKP) and other entities </t>
    </r>
  </si>
  <si>
    <r>
      <t xml:space="preserve">which were granted licenses for management of railway transport network.  </t>
    </r>
    <r>
      <rPr>
        <i/>
        <sz val="10"/>
        <rFont val="Times New Roman CE"/>
        <charset val="238"/>
      </rPr>
      <t xml:space="preserve">b </t>
    </r>
    <r>
      <rPr>
        <i/>
        <sz val="10"/>
        <rFont val="Times New Roman CE"/>
        <family val="1"/>
        <charset val="238"/>
      </rPr>
      <t xml:space="preserve"> Including broad gauge. </t>
    </r>
  </si>
  <si>
    <t xml:space="preserve">Transport </t>
  </si>
  <si>
    <r>
      <t xml:space="preserve">     a </t>
    </r>
    <r>
      <rPr>
        <sz val="10"/>
        <rFont val="Times New Roman CE"/>
        <charset val="238"/>
      </rPr>
      <t>Dane Generalnej Dyrekcji Dróg Krajowych i Autostrad.</t>
    </r>
  </si>
  <si>
    <t xml:space="preserve">     a Data from the General Directorate for National Roads and Motorways.</t>
  </si>
  <si>
    <r>
      <t xml:space="preserve"> </t>
    </r>
    <r>
      <rPr>
        <i/>
        <sz val="10"/>
        <rFont val="Times New Roman CE"/>
        <charset val="238"/>
      </rPr>
      <t xml:space="preserve">    a</t>
    </r>
    <r>
      <rPr>
        <sz val="10"/>
        <rFont val="Times New Roman CE"/>
        <charset val="238"/>
      </rPr>
      <t xml:space="preserve">  Przedsiębiorstwa o liczbie pracujących powyżej 9 osób prowadzące regularną komunikację w ruchu krajowym i międzynarodowym; </t>
    </r>
  </si>
  <si>
    <t xml:space="preserve">     a  Enterprises employing more than 9 persons, providing regular national and international traffic; excluding urban </t>
  </si>
  <si>
    <r>
      <t xml:space="preserve">     a  </t>
    </r>
    <r>
      <rPr>
        <sz val="10"/>
        <rFont val="Times New Roman CE"/>
        <family val="1"/>
        <charset val="238"/>
      </rPr>
      <t xml:space="preserve">Według centralnej ewidencji pojazdów prowadzonej przez Ministerstwo Spraw Wewnętrznych.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Łącznie z samochodami ciężarowo-osobowymi. </t>
    </r>
  </si>
  <si>
    <t xml:space="preserve">     a  According to central vehicle register maintained by the Ministry of the Interior.  b  Including vans.</t>
  </si>
  <si>
    <r>
      <t xml:space="preserve">     </t>
    </r>
    <r>
      <rPr>
        <i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 Patrz uwagi ogólne, ust 4 na str 552.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family val="1"/>
        <charset val="238"/>
      </rPr>
      <t xml:space="preserve">  Pojazdy według stanu w dniu 31 XII.</t>
    </r>
  </si>
  <si>
    <r>
      <t xml:space="preserve">     Ź r ó d ł o: </t>
    </r>
    <r>
      <rPr>
        <sz val="10"/>
        <rFont val="Times New Roman CE"/>
        <charset val="238"/>
      </rPr>
      <t>dane Komendy Głównej Policji.</t>
    </r>
  </si>
  <si>
    <t xml:space="preserve">     a  See general notes, item 4 on page 552.  b  Vehicles as of 31 XII.</t>
  </si>
  <si>
    <r>
      <t xml:space="preserve">     </t>
    </r>
    <r>
      <rPr>
        <b/>
        <i/>
        <sz val="10"/>
        <rFont val="Times New Roman CE"/>
        <family val="1"/>
        <charset val="238"/>
      </rPr>
      <t>S o u r c e:</t>
    </r>
    <r>
      <rPr>
        <i/>
        <sz val="10"/>
        <rFont val="Times New Roman CE"/>
        <family val="1"/>
        <charset val="238"/>
      </rPr>
      <t xml:space="preserve"> data of the National Police Headquarters.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</si>
</sst>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_)"/>
    <numFmt numFmtId="166" formatCode="#,##0_)"/>
    <numFmt numFmtId="167" formatCode="0_)"/>
    <numFmt numFmtId="168" formatCode="#,##0.0"/>
  </numFmts>
  <fonts count="43">
    <font>
      <sz val="10"/>
      <name val="Arial"/>
      <charset val="238"/>
    </font>
    <font>
      <sz val="10"/>
      <name val="Arial CE"/>
      <charset val="238"/>
    </font>
    <font>
      <b/>
      <sz val="14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vertAlign val="superscript"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i/>
      <sz val="10"/>
      <name val="Times New Roman CE"/>
      <family val="1"/>
      <charset val="238"/>
    </font>
    <font>
      <sz val="12"/>
      <name val="Arial CE"/>
      <charset val="238"/>
    </font>
    <font>
      <i/>
      <vertAlign val="superscript"/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2"/>
      <name val="Times New Roman CE"/>
      <charset val="238"/>
    </font>
    <font>
      <i/>
      <vertAlign val="superscript"/>
      <sz val="12"/>
      <name val="Times New Roman CE"/>
      <charset val="238"/>
    </font>
    <font>
      <sz val="11"/>
      <name val="Times New Roman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1"/>
      <color indexed="10"/>
      <name val="Times New Roman CE"/>
      <charset val="238"/>
    </font>
    <font>
      <i/>
      <sz val="14"/>
      <name val="Times New Roman CE"/>
      <charset val="238"/>
    </font>
    <font>
      <b/>
      <sz val="16"/>
      <name val="Times New Roman CE"/>
      <charset val="238"/>
    </font>
    <font>
      <i/>
      <sz val="16"/>
      <name val="Times New Roman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1"/>
      <name val="Times New Roman CE"/>
      <charset val="238"/>
    </font>
    <font>
      <i/>
      <sz val="12"/>
      <color rgb="FFFF0000"/>
      <name val="Times New Roman CE"/>
      <charset val="238"/>
    </font>
    <font>
      <b/>
      <sz val="10"/>
      <name val="Times New Roman CE"/>
      <charset val="238"/>
    </font>
    <font>
      <b/>
      <i/>
      <sz val="11"/>
      <name val="Times New Roman CE"/>
      <charset val="238"/>
    </font>
    <font>
      <sz val="12"/>
      <color rgb="FFFF0000"/>
      <name val="Times New Roman CE"/>
      <family val="1"/>
      <charset val="238"/>
    </font>
    <font>
      <b/>
      <i/>
      <vertAlign val="superscript"/>
      <sz val="12"/>
      <name val="Times New Roman CE"/>
      <charset val="238"/>
    </font>
    <font>
      <i/>
      <sz val="12"/>
      <name val="Times New Roman CE"/>
      <charset val="238"/>
    </font>
    <font>
      <i/>
      <vertAlign val="superscript"/>
      <sz val="11"/>
      <name val="Times New Roman CE"/>
      <charset val="238"/>
    </font>
    <font>
      <vertAlign val="superscript"/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>
      <alignment vertical="center" wrapText="1"/>
    </xf>
    <xf numFmtId="0" fontId="33" fillId="0" borderId="0"/>
    <xf numFmtId="0" fontId="1" fillId="0" borderId="0"/>
  </cellStyleXfs>
  <cellXfs count="273">
    <xf numFmtId="0" fontId="0" fillId="0" borderId="0" xfId="0"/>
    <xf numFmtId="0" fontId="2" fillId="0" borderId="0" xfId="1" applyFont="1"/>
    <xf numFmtId="0" fontId="3" fillId="0" borderId="0" xfId="1" applyFont="1"/>
    <xf numFmtId="0" fontId="6" fillId="0" borderId="0" xfId="1" quotePrefix="1" applyFont="1" applyAlignment="1">
      <alignment horizontal="left"/>
    </xf>
    <xf numFmtId="0" fontId="6" fillId="0" borderId="0" xfId="1" applyFont="1"/>
    <xf numFmtId="0" fontId="8" fillId="0" borderId="0" xfId="1" applyFont="1" applyAlignment="1">
      <alignment horizontal="left"/>
    </xf>
    <xf numFmtId="0" fontId="3" fillId="0" borderId="1" xfId="1" applyFont="1" applyBorder="1"/>
    <xf numFmtId="0" fontId="10" fillId="0" borderId="0" xfId="1" applyFont="1"/>
    <xf numFmtId="0" fontId="6" fillId="0" borderId="1" xfId="1" applyFont="1" applyBorder="1"/>
    <xf numFmtId="0" fontId="6" fillId="0" borderId="0" xfId="1" applyFont="1" applyAlignment="1">
      <alignment vertical="center"/>
    </xf>
    <xf numFmtId="0" fontId="6" fillId="0" borderId="0" xfId="1" applyFont="1" applyBorder="1"/>
    <xf numFmtId="164" fontId="6" fillId="0" borderId="0" xfId="1" applyNumberFormat="1" applyFont="1"/>
    <xf numFmtId="0" fontId="8" fillId="0" borderId="0" xfId="1" applyFont="1"/>
    <xf numFmtId="0" fontId="4" fillId="0" borderId="0" xfId="1" quotePrefix="1" applyFont="1" applyAlignment="1">
      <alignment horizontal="left"/>
    </xf>
    <xf numFmtId="0" fontId="8" fillId="0" borderId="0" xfId="1" applyFont="1" applyBorder="1" applyAlignment="1">
      <alignment horizontal="left" vertical="center"/>
    </xf>
    <xf numFmtId="0" fontId="3" fillId="0" borderId="0" xfId="1" applyFont="1" applyBorder="1"/>
    <xf numFmtId="0" fontId="10" fillId="0" borderId="0" xfId="1" applyFont="1" applyAlignment="1">
      <alignment horizontal="left"/>
    </xf>
    <xf numFmtId="0" fontId="10" fillId="0" borderId="0" xfId="1" quotePrefix="1" applyFont="1" applyAlignment="1">
      <alignment horizontal="left"/>
    </xf>
    <xf numFmtId="0" fontId="6" fillId="0" borderId="0" xfId="1" applyFont="1" applyAlignment="1">
      <alignment horizontal="left"/>
    </xf>
    <xf numFmtId="0" fontId="15" fillId="0" borderId="0" xfId="1" applyFont="1"/>
    <xf numFmtId="0" fontId="8" fillId="0" borderId="0" xfId="1" applyFont="1" applyAlignment="1"/>
    <xf numFmtId="0" fontId="15" fillId="0" borderId="0" xfId="1" applyFont="1" applyAlignment="1">
      <alignment vertical="center"/>
    </xf>
    <xf numFmtId="0" fontId="1" fillId="0" borderId="0" xfId="1" applyFont="1"/>
    <xf numFmtId="0" fontId="6" fillId="0" borderId="0" xfId="1" applyFont="1" applyBorder="1" applyAlignment="1"/>
    <xf numFmtId="164" fontId="6" fillId="0" borderId="0" xfId="1" applyNumberFormat="1" applyFont="1" applyBorder="1" applyAlignment="1"/>
    <xf numFmtId="1" fontId="6" fillId="0" borderId="0" xfId="1" applyNumberFormat="1" applyFont="1" applyAlignment="1"/>
    <xf numFmtId="164" fontId="6" fillId="0" borderId="0" xfId="1" applyNumberFormat="1" applyFont="1" applyAlignment="1"/>
    <xf numFmtId="1" fontId="6" fillId="0" borderId="0" xfId="1" applyNumberFormat="1" applyFont="1" applyBorder="1" applyAlignment="1"/>
    <xf numFmtId="0" fontId="14" fillId="0" borderId="0" xfId="1" quotePrefix="1" applyFont="1" applyAlignment="1">
      <alignment horizontal="left"/>
    </xf>
    <xf numFmtId="167" fontId="6" fillId="0" borderId="0" xfId="1" applyNumberFormat="1" applyFont="1" applyBorder="1" applyAlignment="1"/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quotePrefix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5" xfId="1" quotePrefix="1" applyFont="1" applyBorder="1" applyAlignment="1">
      <alignment horizontal="center" vertical="center" wrapText="1"/>
    </xf>
    <xf numFmtId="0" fontId="10" fillId="0" borderId="2" xfId="1" applyFont="1" applyBorder="1"/>
    <xf numFmtId="0" fontId="11" fillId="0" borderId="2" xfId="1" applyFont="1" applyBorder="1"/>
    <xf numFmtId="0" fontId="11" fillId="0" borderId="0" xfId="1" quotePrefix="1" applyNumberFormat="1" applyFont="1" applyAlignment="1">
      <alignment horizontal="right"/>
    </xf>
    <xf numFmtId="0" fontId="11" fillId="0" borderId="6" xfId="1" quotePrefix="1" applyNumberFormat="1" applyFont="1" applyBorder="1" applyAlignment="1">
      <alignment horizontal="right"/>
    </xf>
    <xf numFmtId="164" fontId="11" fillId="0" borderId="7" xfId="1" quotePrefix="1" applyNumberFormat="1" applyFont="1" applyBorder="1" applyAlignment="1">
      <alignment horizontal="right"/>
    </xf>
    <xf numFmtId="0" fontId="10" fillId="0" borderId="0" xfId="1" applyNumberFormat="1" applyFont="1" applyAlignment="1">
      <alignment horizontal="right"/>
    </xf>
    <xf numFmtId="0" fontId="10" fillId="0" borderId="6" xfId="1" applyNumberFormat="1" applyFont="1" applyBorder="1" applyAlignment="1">
      <alignment horizontal="right"/>
    </xf>
    <xf numFmtId="164" fontId="10" fillId="0" borderId="7" xfId="1" applyNumberFormat="1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0" fontId="3" fillId="0" borderId="0" xfId="0" applyFont="1"/>
    <xf numFmtId="0" fontId="14" fillId="0" borderId="0" xfId="0" applyFont="1"/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1" fontId="11" fillId="0" borderId="0" xfId="1" applyNumberFormat="1" applyFont="1"/>
    <xf numFmtId="1" fontId="11" fillId="0" borderId="6" xfId="1" applyNumberFormat="1" applyFont="1" applyBorder="1"/>
    <xf numFmtId="1" fontId="10" fillId="0" borderId="0" xfId="1" applyNumberFormat="1" applyFont="1"/>
    <xf numFmtId="1" fontId="10" fillId="0" borderId="6" xfId="1" applyNumberFormat="1" applyFont="1" applyBorder="1"/>
    <xf numFmtId="0" fontId="10" fillId="0" borderId="2" xfId="1" applyFont="1" applyBorder="1" applyAlignment="1">
      <alignment vertical="center"/>
    </xf>
    <xf numFmtId="0" fontId="10" fillId="0" borderId="10" xfId="1" applyFont="1" applyBorder="1"/>
    <xf numFmtId="0" fontId="10" fillId="0" borderId="10" xfId="1" applyFont="1" applyBorder="1" applyAlignment="1">
      <alignment vertical="center"/>
    </xf>
    <xf numFmtId="0" fontId="10" fillId="0" borderId="11" xfId="1" applyFont="1" applyBorder="1" applyAlignment="1">
      <alignment horizontal="center" vertical="center" wrapText="1"/>
    </xf>
    <xf numFmtId="0" fontId="10" fillId="0" borderId="3" xfId="1" quotePrefix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1" fillId="0" borderId="13" xfId="1" quotePrefix="1" applyNumberFormat="1" applyFont="1" applyBorder="1" applyAlignment="1">
      <alignment horizontal="right"/>
    </xf>
    <xf numFmtId="0" fontId="11" fillId="0" borderId="14" xfId="1" quotePrefix="1" applyNumberFormat="1" applyFont="1" applyBorder="1" applyAlignment="1">
      <alignment horizontal="right"/>
    </xf>
    <xf numFmtId="0" fontId="11" fillId="0" borderId="7" xfId="1" quotePrefix="1" applyNumberFormat="1" applyFont="1" applyBorder="1" applyAlignment="1">
      <alignment horizontal="right"/>
    </xf>
    <xf numFmtId="0" fontId="10" fillId="0" borderId="13" xfId="1" applyNumberFormat="1" applyFont="1" applyBorder="1"/>
    <xf numFmtId="0" fontId="10" fillId="0" borderId="14" xfId="1" applyNumberFormat="1" applyFont="1" applyBorder="1"/>
    <xf numFmtId="0" fontId="10" fillId="0" borderId="6" xfId="1" applyNumberFormat="1" applyFont="1" applyBorder="1"/>
    <xf numFmtId="0" fontId="10" fillId="0" borderId="7" xfId="1" applyNumberFormat="1" applyFont="1" applyBorder="1" applyAlignment="1">
      <alignment horizontal="right"/>
    </xf>
    <xf numFmtId="0" fontId="1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0" fillId="0" borderId="16" xfId="1" quotePrefix="1" applyFont="1" applyBorder="1" applyAlignment="1">
      <alignment horizontal="center" vertical="center" wrapText="1"/>
    </xf>
    <xf numFmtId="0" fontId="10" fillId="0" borderId="1" xfId="1" quotePrefix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top"/>
    </xf>
    <xf numFmtId="0" fontId="10" fillId="0" borderId="0" xfId="1" applyFont="1" applyBorder="1" applyAlignment="1">
      <alignment horizontal="center" vertical="center"/>
    </xf>
    <xf numFmtId="0" fontId="10" fillId="0" borderId="0" xfId="1" quotePrefix="1" applyFont="1" applyBorder="1" applyAlignment="1">
      <alignment horizontal="center" vertical="center" wrapText="1"/>
    </xf>
    <xf numFmtId="0" fontId="14" fillId="0" borderId="0" xfId="1" applyFont="1"/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Continuous" vertical="center"/>
    </xf>
    <xf numFmtId="0" fontId="10" fillId="0" borderId="18" xfId="1" applyFont="1" applyBorder="1" applyAlignment="1">
      <alignment horizontal="centerContinuous" vertical="center" wrapText="1"/>
    </xf>
    <xf numFmtId="0" fontId="10" fillId="0" borderId="5" xfId="1" applyFont="1" applyBorder="1" applyAlignment="1">
      <alignment horizontal="centerContinuous" vertical="center"/>
    </xf>
    <xf numFmtId="0" fontId="10" fillId="0" borderId="19" xfId="1" quotePrefix="1" applyFont="1" applyBorder="1" applyAlignment="1">
      <alignment horizontal="centerContinuous" vertical="center" wrapText="1"/>
    </xf>
    <xf numFmtId="0" fontId="10" fillId="0" borderId="15" xfId="1" quotePrefix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top" wrapText="1"/>
    </xf>
    <xf numFmtId="0" fontId="10" fillId="0" borderId="0" xfId="1" applyFont="1" applyBorder="1" applyAlignment="1">
      <alignment vertical="top"/>
    </xf>
    <xf numFmtId="0" fontId="11" fillId="0" borderId="2" xfId="1" applyFont="1" applyBorder="1" applyAlignment="1"/>
    <xf numFmtId="1" fontId="11" fillId="0" borderId="6" xfId="2" applyNumberFormat="1" applyFont="1" applyBorder="1" applyAlignment="1" applyProtection="1"/>
    <xf numFmtId="164" fontId="11" fillId="0" borderId="6" xfId="2" applyNumberFormat="1" applyFont="1" applyBorder="1" applyAlignment="1" applyProtection="1"/>
    <xf numFmtId="164" fontId="11" fillId="0" borderId="0" xfId="2" applyNumberFormat="1" applyFont="1" applyAlignment="1"/>
    <xf numFmtId="0" fontId="11" fillId="0" borderId="0" xfId="1" applyFont="1"/>
    <xf numFmtId="0" fontId="10" fillId="0" borderId="2" xfId="1" applyFont="1" applyBorder="1" applyAlignment="1"/>
    <xf numFmtId="1" fontId="10" fillId="0" borderId="6" xfId="2" applyNumberFormat="1" applyFont="1" applyBorder="1" applyAlignment="1" applyProtection="1"/>
    <xf numFmtId="164" fontId="10" fillId="0" borderId="6" xfId="2" applyNumberFormat="1" applyFont="1" applyBorder="1" applyAlignment="1" applyProtection="1"/>
    <xf numFmtId="164" fontId="10" fillId="0" borderId="0" xfId="2" applyNumberFormat="1" applyFont="1" applyAlignment="1"/>
    <xf numFmtId="0" fontId="20" fillId="0" borderId="0" xfId="1" applyFont="1" applyBorder="1" applyAlignment="1">
      <alignment horizontal="right" vertical="center"/>
    </xf>
    <xf numFmtId="1" fontId="20" fillId="0" borderId="20" xfId="1" applyNumberFormat="1" applyFont="1" applyBorder="1" applyAlignment="1">
      <alignment horizontal="right" vertical="center"/>
    </xf>
    <xf numFmtId="0" fontId="20" fillId="0" borderId="20" xfId="1" applyFont="1" applyBorder="1"/>
    <xf numFmtId="164" fontId="20" fillId="0" borderId="0" xfId="1" applyNumberFormat="1" applyFont="1" applyBorder="1" applyAlignment="1">
      <alignment horizontal="right" vertical="center"/>
    </xf>
    <xf numFmtId="0" fontId="20" fillId="0" borderId="0" xfId="1" applyFont="1" applyBorder="1"/>
    <xf numFmtId="0" fontId="21" fillId="0" borderId="0" xfId="1" applyFont="1" applyAlignment="1">
      <alignment horizontal="left"/>
    </xf>
    <xf numFmtId="0" fontId="21" fillId="0" borderId="0" xfId="1" applyFont="1"/>
    <xf numFmtId="1" fontId="20" fillId="0" borderId="21" xfId="1" applyNumberFormat="1" applyFont="1" applyBorder="1" applyAlignment="1">
      <alignment horizontal="right" vertical="center"/>
    </xf>
    <xf numFmtId="1" fontId="20" fillId="0" borderId="22" xfId="1" applyNumberFormat="1" applyFont="1" applyBorder="1" applyAlignment="1">
      <alignment horizontal="right" vertical="center"/>
    </xf>
    <xf numFmtId="0" fontId="20" fillId="0" borderId="21" xfId="1" applyFont="1" applyBorder="1"/>
    <xf numFmtId="0" fontId="20" fillId="0" borderId="22" xfId="1" applyFont="1" applyBorder="1"/>
    <xf numFmtId="164" fontId="20" fillId="0" borderId="20" xfId="1" applyNumberFormat="1" applyFont="1" applyBorder="1" applyAlignment="1">
      <alignment horizontal="right" vertical="center"/>
    </xf>
    <xf numFmtId="164" fontId="20" fillId="0" borderId="21" xfId="1" applyNumberFormat="1" applyFont="1" applyBorder="1" applyAlignment="1">
      <alignment horizontal="right" vertical="center"/>
    </xf>
    <xf numFmtId="0" fontId="25" fillId="0" borderId="0" xfId="1" applyNumberFormat="1" applyFont="1" applyAlignment="1">
      <alignment horizontal="right"/>
    </xf>
    <xf numFmtId="0" fontId="25" fillId="0" borderId="6" xfId="1" applyNumberFormat="1" applyFont="1" applyBorder="1" applyAlignment="1">
      <alignment horizontal="right"/>
    </xf>
    <xf numFmtId="0" fontId="25" fillId="0" borderId="7" xfId="1" applyNumberFormat="1" applyFont="1" applyBorder="1" applyAlignment="1">
      <alignment horizontal="right"/>
    </xf>
    <xf numFmtId="0" fontId="11" fillId="0" borderId="0" xfId="1" quotePrefix="1" applyNumberFormat="1" applyFont="1" applyBorder="1" applyAlignment="1">
      <alignment horizontal="right"/>
    </xf>
    <xf numFmtId="1" fontId="6" fillId="0" borderId="0" xfId="1" applyNumberFormat="1" applyFont="1"/>
    <xf numFmtId="1" fontId="10" fillId="0" borderId="7" xfId="1" applyNumberFormat="1" applyFont="1" applyBorder="1"/>
    <xf numFmtId="1" fontId="6" fillId="0" borderId="0" xfId="1" applyNumberFormat="1" applyFont="1" applyBorder="1"/>
    <xf numFmtId="1" fontId="11" fillId="0" borderId="7" xfId="1" applyNumberFormat="1" applyFont="1" applyBorder="1"/>
    <xf numFmtId="1" fontId="10" fillId="0" borderId="7" xfId="1" applyNumberFormat="1" applyFont="1" applyBorder="1" applyAlignment="1"/>
    <xf numFmtId="1" fontId="10" fillId="0" borderId="6" xfId="1" quotePrefix="1" applyNumberFormat="1" applyFont="1" applyBorder="1" applyAlignment="1">
      <alignment horizontal="right"/>
    </xf>
    <xf numFmtId="1" fontId="3" fillId="0" borderId="0" xfId="1" applyNumberFormat="1" applyFont="1"/>
    <xf numFmtId="164" fontId="6" fillId="0" borderId="1" xfId="1" applyNumberFormat="1" applyFont="1" applyBorder="1"/>
    <xf numFmtId="164" fontId="6" fillId="0" borderId="0" xfId="1" applyNumberFormat="1" applyFont="1" applyAlignment="1">
      <alignment vertical="center"/>
    </xf>
    <xf numFmtId="164" fontId="10" fillId="0" borderId="15" xfId="1" applyNumberFormat="1" applyFont="1" applyBorder="1" applyAlignment="1">
      <alignment horizontal="center" vertical="center" wrapText="1"/>
    </xf>
    <xf numFmtId="164" fontId="3" fillId="0" borderId="0" xfId="1" applyNumberFormat="1" applyFont="1"/>
    <xf numFmtId="0" fontId="10" fillId="0" borderId="0" xfId="1" applyFont="1" applyBorder="1"/>
    <xf numFmtId="0" fontId="20" fillId="0" borderId="21" xfId="1" applyFont="1" applyBorder="1" applyAlignment="1">
      <alignment horizontal="right" vertical="center"/>
    </xf>
    <xf numFmtId="167" fontId="13" fillId="0" borderId="0" xfId="1" applyNumberFormat="1" applyFont="1" applyBorder="1" applyAlignment="1"/>
    <xf numFmtId="1" fontId="28" fillId="0" borderId="21" xfId="1" applyNumberFormat="1" applyFont="1" applyBorder="1" applyAlignment="1">
      <alignment horizontal="right" vertical="center"/>
    </xf>
    <xf numFmtId="164" fontId="13" fillId="0" borderId="0" xfId="1" applyNumberFormat="1" applyFont="1"/>
    <xf numFmtId="0" fontId="13" fillId="0" borderId="0" xfId="1" applyFont="1"/>
    <xf numFmtId="164" fontId="13" fillId="0" borderId="0" xfId="1" applyNumberFormat="1" applyFont="1" applyBorder="1"/>
    <xf numFmtId="0" fontId="29" fillId="0" borderId="0" xfId="1" applyFont="1"/>
    <xf numFmtId="0" fontId="30" fillId="0" borderId="0" xfId="1" applyFont="1"/>
    <xf numFmtId="0" fontId="31" fillId="0" borderId="0" xfId="1" applyFont="1"/>
    <xf numFmtId="1" fontId="28" fillId="0" borderId="22" xfId="1" applyNumberFormat="1" applyFont="1" applyBorder="1" applyAlignment="1">
      <alignment horizontal="right" vertical="center"/>
    </xf>
    <xf numFmtId="0" fontId="22" fillId="0" borderId="0" xfId="1" applyFont="1"/>
    <xf numFmtId="3" fontId="10" fillId="0" borderId="6" xfId="0" quotePrefix="1" applyNumberFormat="1" applyFont="1" applyBorder="1" applyAlignment="1">
      <alignment horizontal="right"/>
    </xf>
    <xf numFmtId="0" fontId="10" fillId="0" borderId="14" xfId="1" applyNumberFormat="1" applyFont="1" applyBorder="1" applyAlignment="1">
      <alignment horizontal="right"/>
    </xf>
    <xf numFmtId="1" fontId="26" fillId="0" borderId="7" xfId="0" applyNumberFormat="1" applyFont="1" applyBorder="1" applyAlignment="1"/>
    <xf numFmtId="1" fontId="10" fillId="0" borderId="7" xfId="0" quotePrefix="1" applyNumberFormat="1" applyFont="1" applyBorder="1" applyAlignment="1">
      <alignment horizontal="right"/>
    </xf>
    <xf numFmtId="1" fontId="10" fillId="0" borderId="7" xfId="0" applyNumberFormat="1" applyFont="1" applyBorder="1" applyAlignment="1"/>
    <xf numFmtId="0" fontId="10" fillId="0" borderId="7" xfId="1" applyNumberFormat="1" applyFont="1" applyBorder="1" applyAlignment="1"/>
    <xf numFmtId="0" fontId="14" fillId="0" borderId="0" xfId="1" applyFont="1" applyBorder="1" applyAlignment="1">
      <alignment horizontal="left" wrapText="1"/>
    </xf>
    <xf numFmtId="164" fontId="20" fillId="0" borderId="40" xfId="1" applyNumberFormat="1" applyFont="1" applyBorder="1" applyAlignment="1">
      <alignment horizontal="right" vertical="center"/>
    </xf>
    <xf numFmtId="167" fontId="11" fillId="0" borderId="7" xfId="2" applyNumberFormat="1" applyFont="1" applyFill="1" applyBorder="1" applyAlignment="1" applyProtection="1"/>
    <xf numFmtId="167" fontId="10" fillId="0" borderId="7" xfId="2" applyNumberFormat="1" applyFont="1" applyFill="1" applyBorder="1" applyAlignment="1" applyProtection="1"/>
    <xf numFmtId="1" fontId="11" fillId="0" borderId="6" xfId="2" applyNumberFormat="1" applyFont="1" applyFill="1" applyBorder="1" applyAlignment="1" applyProtection="1"/>
    <xf numFmtId="1" fontId="10" fillId="0" borderId="6" xfId="2" applyNumberFormat="1" applyFont="1" applyFill="1" applyBorder="1" applyAlignment="1" applyProtection="1"/>
    <xf numFmtId="168" fontId="26" fillId="0" borderId="7" xfId="0" applyNumberFormat="1" applyFont="1" applyFill="1" applyBorder="1" applyAlignment="1"/>
    <xf numFmtId="168" fontId="27" fillId="0" borderId="7" xfId="0" applyNumberFormat="1" applyFont="1" applyFill="1" applyBorder="1" applyAlignment="1"/>
    <xf numFmtId="1" fontId="23" fillId="0" borderId="6" xfId="1" applyNumberFormat="1" applyFont="1" applyFill="1" applyBorder="1"/>
    <xf numFmtId="1" fontId="13" fillId="0" borderId="6" xfId="1" applyNumberFormat="1" applyFont="1" applyFill="1" applyBorder="1"/>
    <xf numFmtId="1" fontId="23" fillId="0" borderId="0" xfId="1" applyNumberFormat="1" applyFont="1" applyFill="1"/>
    <xf numFmtId="1" fontId="13" fillId="0" borderId="0" xfId="1" applyNumberFormat="1" applyFont="1" applyFill="1"/>
    <xf numFmtId="0" fontId="11" fillId="0" borderId="13" xfId="1" applyFont="1" applyBorder="1" applyAlignment="1"/>
    <xf numFmtId="0" fontId="10" fillId="0" borderId="13" xfId="1" applyFont="1" applyBorder="1" applyAlignment="1"/>
    <xf numFmtId="0" fontId="36" fillId="0" borderId="0" xfId="1" applyFont="1"/>
    <xf numFmtId="0" fontId="38" fillId="0" borderId="0" xfId="1" applyFont="1" applyAlignment="1">
      <alignment vertical="center"/>
    </xf>
    <xf numFmtId="0" fontId="38" fillId="0" borderId="0" xfId="1" applyFont="1"/>
    <xf numFmtId="0" fontId="38" fillId="0" borderId="0" xfId="1" applyFont="1" applyBorder="1"/>
    <xf numFmtId="0" fontId="35" fillId="0" borderId="0" xfId="1" applyFont="1"/>
    <xf numFmtId="1" fontId="23" fillId="0" borderId="13" xfId="1" applyNumberFormat="1" applyFont="1" applyBorder="1"/>
    <xf numFmtId="1" fontId="23" fillId="0" borderId="14" xfId="3" applyNumberFormat="1" applyFont="1" applyFill="1" applyBorder="1" applyAlignment="1">
      <alignment horizontal="right" wrapText="1"/>
    </xf>
    <xf numFmtId="1" fontId="23" fillId="0" borderId="6" xfId="1" applyNumberFormat="1" applyFont="1" applyBorder="1"/>
    <xf numFmtId="1" fontId="23" fillId="0" borderId="14" xfId="1" applyNumberFormat="1" applyFont="1" applyBorder="1"/>
    <xf numFmtId="1" fontId="6" fillId="0" borderId="13" xfId="1" applyNumberFormat="1" applyFont="1" applyBorder="1"/>
    <xf numFmtId="1" fontId="13" fillId="0" borderId="14" xfId="3" applyNumberFormat="1" applyFont="1" applyFill="1" applyBorder="1" applyAlignment="1">
      <alignment horizontal="right" wrapText="1"/>
    </xf>
    <xf numFmtId="1" fontId="6" fillId="0" borderId="6" xfId="1" applyNumberFormat="1" applyFont="1" applyBorder="1"/>
    <xf numFmtId="1" fontId="6" fillId="0" borderId="14" xfId="1" applyNumberFormat="1" applyFont="1" applyBorder="1"/>
    <xf numFmtId="1" fontId="11" fillId="0" borderId="7" xfId="2" applyNumberFormat="1" applyFont="1" applyBorder="1" applyAlignment="1" applyProtection="1"/>
    <xf numFmtId="1" fontId="10" fillId="0" borderId="7" xfId="2" applyNumberFormat="1" applyFont="1" applyBorder="1" applyAlignment="1" applyProtection="1"/>
    <xf numFmtId="1" fontId="11" fillId="0" borderId="0" xfId="2" applyNumberFormat="1" applyFont="1" applyAlignment="1"/>
    <xf numFmtId="1" fontId="10" fillId="0" borderId="0" xfId="2" applyNumberFormat="1" applyFont="1" applyAlignment="1"/>
    <xf numFmtId="0" fontId="10" fillId="0" borderId="15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3" fillId="0" borderId="0" xfId="1" quotePrefix="1" applyFont="1" applyAlignment="1">
      <alignment horizontal="left"/>
    </xf>
    <xf numFmtId="0" fontId="23" fillId="0" borderId="0" xfId="1" quotePrefix="1" applyFont="1" applyAlignment="1">
      <alignment horizontal="left"/>
    </xf>
    <xf numFmtId="0" fontId="40" fillId="0" borderId="0" xfId="1" applyFont="1" applyAlignment="1">
      <alignment horizontal="left"/>
    </xf>
    <xf numFmtId="0" fontId="40" fillId="0" borderId="0" xfId="1" applyFont="1" applyBorder="1" applyAlignment="1">
      <alignment horizontal="left" vertical="center"/>
    </xf>
    <xf numFmtId="0" fontId="13" fillId="0" borderId="1" xfId="1" applyFont="1" applyBorder="1"/>
    <xf numFmtId="0" fontId="27" fillId="0" borderId="0" xfId="1" applyFont="1"/>
    <xf numFmtId="0" fontId="27" fillId="0" borderId="18" xfId="1" applyFont="1" applyBorder="1" applyAlignment="1">
      <alignment horizontal="centerContinuous" vertical="center" wrapText="1"/>
    </xf>
    <xf numFmtId="0" fontId="27" fillId="0" borderId="5" xfId="1" applyFont="1" applyBorder="1" applyAlignment="1">
      <alignment horizontal="centerContinuous" vertical="center"/>
    </xf>
    <xf numFmtId="0" fontId="27" fillId="0" borderId="19" xfId="1" quotePrefix="1" applyFont="1" applyBorder="1" applyAlignment="1">
      <alignment horizontal="centerContinuous" vertical="center" wrapText="1"/>
    </xf>
    <xf numFmtId="0" fontId="27" fillId="0" borderId="15" xfId="1" quotePrefix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top" wrapText="1"/>
    </xf>
    <xf numFmtId="0" fontId="27" fillId="0" borderId="0" xfId="1" applyFont="1" applyBorder="1" applyAlignment="1">
      <alignment vertical="top"/>
    </xf>
    <xf numFmtId="0" fontId="27" fillId="0" borderId="0" xfId="1" applyFont="1" applyBorder="1" applyAlignment="1">
      <alignment horizontal="center" vertical="top"/>
    </xf>
    <xf numFmtId="0" fontId="27" fillId="0" borderId="0" xfId="1" applyFont="1" applyBorder="1" applyAlignment="1">
      <alignment horizontal="center" vertical="center" wrapText="1"/>
    </xf>
    <xf numFmtId="0" fontId="27" fillId="0" borderId="0" xfId="1" applyFont="1" applyBorder="1" applyAlignment="1">
      <alignment horizontal="center" vertical="center"/>
    </xf>
    <xf numFmtId="0" fontId="27" fillId="0" borderId="0" xfId="1" quotePrefix="1" applyFont="1" applyBorder="1" applyAlignment="1">
      <alignment horizontal="center" vertical="center" wrapText="1"/>
    </xf>
    <xf numFmtId="0" fontId="26" fillId="0" borderId="2" xfId="1" applyFont="1" applyBorder="1" applyAlignment="1"/>
    <xf numFmtId="1" fontId="26" fillId="0" borderId="6" xfId="2" applyNumberFormat="1" applyFont="1" applyBorder="1" applyAlignment="1" applyProtection="1"/>
    <xf numFmtId="164" fontId="26" fillId="0" borderId="6" xfId="2" applyNumberFormat="1" applyFont="1" applyBorder="1" applyAlignment="1" applyProtection="1"/>
    <xf numFmtId="1" fontId="26" fillId="0" borderId="0" xfId="2" applyNumberFormat="1" applyFont="1" applyFill="1" applyBorder="1" applyAlignment="1" applyProtection="1"/>
    <xf numFmtId="1" fontId="26" fillId="0" borderId="7" xfId="2" applyNumberFormat="1" applyFont="1" applyBorder="1" applyAlignment="1" applyProtection="1"/>
    <xf numFmtId="0" fontId="26" fillId="0" borderId="0" xfId="1" applyFont="1"/>
    <xf numFmtId="0" fontId="27" fillId="0" borderId="2" xfId="1" applyFont="1" applyBorder="1" applyAlignment="1"/>
    <xf numFmtId="1" fontId="27" fillId="0" borderId="6" xfId="2" applyNumberFormat="1" applyFont="1" applyBorder="1" applyAlignment="1" applyProtection="1"/>
    <xf numFmtId="164" fontId="27" fillId="0" borderId="6" xfId="2" applyNumberFormat="1" applyFont="1" applyBorder="1" applyAlignment="1" applyProtection="1"/>
    <xf numFmtId="1" fontId="27" fillId="0" borderId="0" xfId="2" applyNumberFormat="1" applyFont="1" applyFill="1" applyBorder="1" applyAlignment="1" applyProtection="1"/>
    <xf numFmtId="1" fontId="27" fillId="0" borderId="7" xfId="2" applyNumberFormat="1" applyFont="1" applyBorder="1" applyAlignment="1" applyProtection="1"/>
    <xf numFmtId="0" fontId="13" fillId="0" borderId="0" xfId="1" applyFont="1" applyBorder="1" applyAlignment="1"/>
    <xf numFmtId="1" fontId="13" fillId="0" borderId="0" xfId="1" applyNumberFormat="1" applyFont="1" applyAlignment="1"/>
    <xf numFmtId="164" fontId="13" fillId="0" borderId="0" xfId="1" applyNumberFormat="1" applyFont="1" applyBorder="1" applyAlignment="1"/>
    <xf numFmtId="164" fontId="13" fillId="0" borderId="0" xfId="1" applyNumberFormat="1" applyFont="1" applyAlignment="1"/>
    <xf numFmtId="0" fontId="21" fillId="0" borderId="0" xfId="1" applyFont="1" applyAlignment="1"/>
    <xf numFmtId="0" fontId="22" fillId="0" borderId="0" xfId="1" applyFont="1" applyAlignment="1"/>
    <xf numFmtId="0" fontId="13" fillId="0" borderId="0" xfId="1" applyFont="1" applyAlignment="1"/>
    <xf numFmtId="166" fontId="6" fillId="0" borderId="0" xfId="1" applyNumberFormat="1" applyFont="1" applyBorder="1" applyAlignment="1"/>
    <xf numFmtId="166" fontId="6" fillId="0" borderId="0" xfId="1" applyNumberFormat="1" applyFont="1" applyAlignment="1"/>
    <xf numFmtId="165" fontId="6" fillId="0" borderId="0" xfId="1" applyNumberFormat="1" applyFont="1" applyBorder="1" applyAlignment="1"/>
    <xf numFmtId="168" fontId="26" fillId="2" borderId="7" xfId="0" applyNumberFormat="1" applyFont="1" applyFill="1" applyBorder="1" applyAlignment="1"/>
    <xf numFmtId="168" fontId="27" fillId="2" borderId="7" xfId="0" applyNumberFormat="1" applyFont="1" applyFill="1" applyBorder="1" applyAlignment="1"/>
    <xf numFmtId="0" fontId="10" fillId="0" borderId="2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10" fillId="0" borderId="4" xfId="1" quotePrefix="1" applyFont="1" applyBorder="1" applyAlignment="1">
      <alignment horizontal="center" vertical="center" wrapText="1"/>
    </xf>
    <xf numFmtId="0" fontId="10" fillId="0" borderId="26" xfId="1" quotePrefix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10" fillId="0" borderId="9" xfId="1" quotePrefix="1" applyFont="1" applyBorder="1" applyAlignment="1">
      <alignment horizontal="center" vertical="center" wrapText="1"/>
    </xf>
    <xf numFmtId="0" fontId="10" fillId="0" borderId="31" xfId="1" quotePrefix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28" xfId="1" applyFont="1" applyBorder="1" applyAlignment="1">
      <alignment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0" borderId="37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38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 wrapText="1"/>
    </xf>
    <xf numFmtId="0" fontId="10" fillId="0" borderId="2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39" xfId="1" applyFont="1" applyBorder="1" applyAlignment="1">
      <alignment horizontal="center" vertical="center" wrapText="1"/>
    </xf>
    <xf numFmtId="0" fontId="10" fillId="0" borderId="40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27" fillId="0" borderId="0" xfId="1" applyFont="1" applyBorder="1" applyAlignment="1">
      <alignment horizontal="center" vertical="top"/>
    </xf>
    <xf numFmtId="0" fontId="27" fillId="0" borderId="23" xfId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7" fillId="0" borderId="22" xfId="1" applyFont="1" applyBorder="1" applyAlignment="1">
      <alignment horizontal="center" vertical="center" wrapText="1"/>
    </xf>
    <xf numFmtId="0" fontId="27" fillId="0" borderId="40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 wrapText="1"/>
    </xf>
    <xf numFmtId="0" fontId="27" fillId="0" borderId="12" xfId="1" applyFont="1" applyBorder="1" applyAlignment="1">
      <alignment horizontal="center" vertical="center" wrapText="1"/>
    </xf>
    <xf numFmtId="0" fontId="27" fillId="0" borderId="29" xfId="1" applyFont="1" applyBorder="1" applyAlignment="1">
      <alignment horizontal="center" vertical="center" wrapText="1"/>
    </xf>
    <xf numFmtId="0" fontId="27" fillId="0" borderId="30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 wrapText="1"/>
    </xf>
    <xf numFmtId="0" fontId="27" fillId="0" borderId="13" xfId="1" applyFont="1" applyBorder="1" applyAlignment="1">
      <alignment horizontal="center" vertical="center" wrapText="1"/>
    </xf>
    <xf numFmtId="0" fontId="27" fillId="0" borderId="41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0" fillId="0" borderId="5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</cellXfs>
  <cellStyles count="5">
    <cellStyle name="Normalny" xfId="0" builtinId="0"/>
    <cellStyle name="Normalny 2" xfId="4"/>
    <cellStyle name="Normalny_Dział_XIV-(Trans.Łączn.)" xfId="1"/>
    <cellStyle name="Normalny_NTS_2_transport i łącz" xfId="3"/>
    <cellStyle name="Normalny_Tabl. 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/>
  </sheetViews>
  <sheetFormatPr defaultRowHeight="12.75"/>
  <cols>
    <col min="1" max="1" width="22.7109375" style="2" customWidth="1"/>
    <col min="2" max="7" width="12" style="2" customWidth="1"/>
    <col min="8" max="16384" width="9.140625" style="2"/>
  </cols>
  <sheetData>
    <row r="1" spans="1:7" ht="15.75" customHeight="1">
      <c r="A1" s="1" t="s">
        <v>141</v>
      </c>
    </row>
    <row r="2" spans="1:7" ht="18" customHeight="1">
      <c r="A2" s="127" t="s">
        <v>141</v>
      </c>
    </row>
    <row r="3" spans="1:7" ht="11.25" customHeight="1"/>
    <row r="4" spans="1:7" s="4" customFormat="1" ht="20.100000000000001" customHeight="1">
      <c r="A4" s="3" t="s">
        <v>117</v>
      </c>
    </row>
    <row r="5" spans="1:7" s="4" customFormat="1" ht="15" customHeight="1">
      <c r="A5" s="3" t="s">
        <v>0</v>
      </c>
    </row>
    <row r="6" spans="1:7" s="4" customFormat="1" ht="16.5" customHeight="1">
      <c r="A6" s="5" t="s">
        <v>94</v>
      </c>
    </row>
    <row r="7" spans="1:7" s="4" customFormat="1" ht="13.5" customHeight="1">
      <c r="A7" s="5" t="s">
        <v>1</v>
      </c>
    </row>
    <row r="8" spans="1:7" ht="10.5" customHeight="1" thickBot="1">
      <c r="A8" s="6"/>
      <c r="B8" s="6"/>
      <c r="C8" s="6"/>
      <c r="D8" s="6"/>
      <c r="E8" s="6"/>
      <c r="F8" s="6"/>
      <c r="G8" s="6"/>
    </row>
    <row r="9" spans="1:7" s="4" customFormat="1" ht="20.100000000000001" customHeight="1">
      <c r="A9" s="211" t="s">
        <v>42</v>
      </c>
      <c r="B9" s="214" t="s">
        <v>35</v>
      </c>
      <c r="C9" s="223" t="s">
        <v>23</v>
      </c>
      <c r="D9" s="224"/>
      <c r="E9" s="224"/>
      <c r="F9" s="224"/>
      <c r="G9" s="224"/>
    </row>
    <row r="10" spans="1:7" s="4" customFormat="1" ht="32.25" customHeight="1">
      <c r="A10" s="212"/>
      <c r="B10" s="215"/>
      <c r="C10" s="217" t="s">
        <v>36</v>
      </c>
      <c r="D10" s="217" t="s">
        <v>37</v>
      </c>
      <c r="E10" s="225" t="s">
        <v>38</v>
      </c>
      <c r="F10" s="226"/>
      <c r="G10" s="219" t="s">
        <v>41</v>
      </c>
    </row>
    <row r="11" spans="1:7" s="4" customFormat="1" ht="90">
      <c r="A11" s="212"/>
      <c r="B11" s="216"/>
      <c r="C11" s="218"/>
      <c r="D11" s="218"/>
      <c r="E11" s="33" t="s">
        <v>39</v>
      </c>
      <c r="F11" s="34" t="s">
        <v>40</v>
      </c>
      <c r="G11" s="220"/>
    </row>
    <row r="12" spans="1:7" s="4" customFormat="1" ht="16.5" thickBot="1">
      <c r="A12" s="213"/>
      <c r="B12" s="221" t="s">
        <v>24</v>
      </c>
      <c r="C12" s="222"/>
      <c r="D12" s="222"/>
      <c r="E12" s="222"/>
      <c r="F12" s="222"/>
      <c r="G12" s="222"/>
    </row>
    <row r="13" spans="1:7" s="4" customFormat="1" ht="16.5" customHeight="1">
      <c r="A13" s="120"/>
      <c r="B13" s="121"/>
      <c r="C13" s="121"/>
      <c r="D13" s="121"/>
      <c r="E13" s="121"/>
      <c r="F13" s="121"/>
      <c r="G13" s="92"/>
    </row>
    <row r="14" spans="1:7" s="4" customFormat="1" ht="20.25" customHeight="1">
      <c r="A14" s="36" t="s">
        <v>25</v>
      </c>
      <c r="B14" s="37">
        <v>19328</v>
      </c>
      <c r="C14" s="38">
        <v>19259</v>
      </c>
      <c r="D14" s="37">
        <v>11868</v>
      </c>
      <c r="E14" s="38">
        <v>10560</v>
      </c>
      <c r="F14" s="37">
        <v>8699</v>
      </c>
      <c r="G14" s="39">
        <v>6.2</v>
      </c>
    </row>
    <row r="15" spans="1:7" s="4" customFormat="1" ht="20.25" customHeight="1">
      <c r="A15" s="35" t="s">
        <v>2</v>
      </c>
      <c r="B15" s="40">
        <v>1763</v>
      </c>
      <c r="C15" s="41">
        <v>1763</v>
      </c>
      <c r="D15" s="40">
        <v>1053</v>
      </c>
      <c r="E15" s="41">
        <v>988</v>
      </c>
      <c r="F15" s="40">
        <v>775</v>
      </c>
      <c r="G15" s="42">
        <v>8.8000000000000007</v>
      </c>
    </row>
    <row r="16" spans="1:7" s="4" customFormat="1" ht="20.25" customHeight="1">
      <c r="A16" s="35" t="s">
        <v>3</v>
      </c>
      <c r="B16" s="40">
        <v>1195</v>
      </c>
      <c r="C16" s="41">
        <v>1195</v>
      </c>
      <c r="D16" s="40">
        <v>562</v>
      </c>
      <c r="E16" s="41">
        <v>659</v>
      </c>
      <c r="F16" s="40">
        <v>536</v>
      </c>
      <c r="G16" s="42">
        <v>6.6</v>
      </c>
    </row>
    <row r="17" spans="1:7" s="4" customFormat="1" ht="20.25" customHeight="1">
      <c r="A17" s="35" t="s">
        <v>4</v>
      </c>
      <c r="B17" s="40">
        <v>1027</v>
      </c>
      <c r="C17" s="41">
        <v>1027</v>
      </c>
      <c r="D17" s="40">
        <v>413</v>
      </c>
      <c r="E17" s="41">
        <v>648</v>
      </c>
      <c r="F17" s="40">
        <v>379</v>
      </c>
      <c r="G17" s="42">
        <v>4.0999999999999996</v>
      </c>
    </row>
    <row r="18" spans="1:7" s="4" customFormat="1" ht="20.25" customHeight="1">
      <c r="A18" s="35" t="s">
        <v>5</v>
      </c>
      <c r="B18" s="40">
        <v>920</v>
      </c>
      <c r="C18" s="41">
        <v>920</v>
      </c>
      <c r="D18" s="40">
        <v>330</v>
      </c>
      <c r="E18" s="41">
        <v>519</v>
      </c>
      <c r="F18" s="40">
        <v>401</v>
      </c>
      <c r="G18" s="42">
        <v>6.6</v>
      </c>
    </row>
    <row r="19" spans="1:7" s="4" customFormat="1" ht="20.25" customHeight="1">
      <c r="A19" s="35" t="s">
        <v>6</v>
      </c>
      <c r="B19" s="40">
        <v>1058</v>
      </c>
      <c r="C19" s="41">
        <v>1058</v>
      </c>
      <c r="D19" s="40">
        <v>983</v>
      </c>
      <c r="E19" s="41">
        <v>383</v>
      </c>
      <c r="F19" s="40">
        <v>675</v>
      </c>
      <c r="G19" s="42">
        <v>5.8</v>
      </c>
    </row>
    <row r="20" spans="1:7" s="4" customFormat="1" ht="20.25" customHeight="1">
      <c r="A20" s="35" t="s">
        <v>7</v>
      </c>
      <c r="B20" s="40">
        <v>1121</v>
      </c>
      <c r="C20" s="41">
        <v>1121</v>
      </c>
      <c r="D20" s="40">
        <v>870</v>
      </c>
      <c r="E20" s="41">
        <v>653</v>
      </c>
      <c r="F20" s="40">
        <v>468</v>
      </c>
      <c r="G20" s="42">
        <v>7.4</v>
      </c>
    </row>
    <row r="21" spans="1:7" s="4" customFormat="1" ht="20.25" customHeight="1">
      <c r="A21" s="35" t="s">
        <v>8</v>
      </c>
      <c r="B21" s="40">
        <v>1704</v>
      </c>
      <c r="C21" s="41">
        <v>1704</v>
      </c>
      <c r="D21" s="40">
        <v>1401</v>
      </c>
      <c r="E21" s="41">
        <v>690</v>
      </c>
      <c r="F21" s="40">
        <v>1014</v>
      </c>
      <c r="G21" s="42">
        <v>4.8</v>
      </c>
    </row>
    <row r="22" spans="1:7" s="4" customFormat="1" ht="20.25" customHeight="1">
      <c r="A22" s="35" t="s">
        <v>9</v>
      </c>
      <c r="B22" s="40">
        <v>798</v>
      </c>
      <c r="C22" s="41">
        <v>798</v>
      </c>
      <c r="D22" s="40">
        <v>440</v>
      </c>
      <c r="E22" s="41">
        <v>362</v>
      </c>
      <c r="F22" s="40">
        <v>436</v>
      </c>
      <c r="G22" s="42">
        <v>8.5</v>
      </c>
    </row>
    <row r="23" spans="1:7" s="4" customFormat="1" ht="20.25" customHeight="1">
      <c r="A23" s="35" t="s">
        <v>10</v>
      </c>
      <c r="B23" s="40">
        <v>924</v>
      </c>
      <c r="C23" s="41">
        <v>924</v>
      </c>
      <c r="D23" s="40">
        <v>355</v>
      </c>
      <c r="E23" s="41">
        <v>692</v>
      </c>
      <c r="F23" s="40">
        <v>232</v>
      </c>
      <c r="G23" s="42">
        <v>5.2</v>
      </c>
    </row>
    <row r="24" spans="1:7" s="4" customFormat="1" ht="20.25" customHeight="1">
      <c r="A24" s="35" t="s">
        <v>11</v>
      </c>
      <c r="B24" s="40">
        <v>693</v>
      </c>
      <c r="C24" s="41">
        <v>693</v>
      </c>
      <c r="D24" s="40">
        <v>221</v>
      </c>
      <c r="E24" s="41">
        <v>586</v>
      </c>
      <c r="F24" s="40">
        <v>107</v>
      </c>
      <c r="G24" s="42">
        <v>3.4</v>
      </c>
    </row>
    <row r="25" spans="1:7" s="4" customFormat="1" ht="20.25" customHeight="1">
      <c r="A25" s="35" t="s">
        <v>12</v>
      </c>
      <c r="B25" s="40">
        <v>1214</v>
      </c>
      <c r="C25" s="41">
        <v>1214</v>
      </c>
      <c r="D25" s="40">
        <v>455</v>
      </c>
      <c r="E25" s="41">
        <v>834</v>
      </c>
      <c r="F25" s="40">
        <v>380</v>
      </c>
      <c r="G25" s="42">
        <v>6.6</v>
      </c>
    </row>
    <row r="26" spans="1:7" s="4" customFormat="1" ht="20.25" customHeight="1">
      <c r="A26" s="35" t="s">
        <v>13</v>
      </c>
      <c r="B26" s="40">
        <v>1978</v>
      </c>
      <c r="C26" s="41">
        <v>1978</v>
      </c>
      <c r="D26" s="40">
        <v>1734</v>
      </c>
      <c r="E26" s="41">
        <v>921</v>
      </c>
      <c r="F26" s="40">
        <v>1057</v>
      </c>
      <c r="G26" s="42">
        <v>16</v>
      </c>
    </row>
    <row r="27" spans="1:7" s="4" customFormat="1" ht="20.25" customHeight="1">
      <c r="A27" s="35" t="s">
        <v>14</v>
      </c>
      <c r="B27" s="40">
        <v>696</v>
      </c>
      <c r="C27" s="41">
        <v>696</v>
      </c>
      <c r="D27" s="40">
        <v>552</v>
      </c>
      <c r="E27" s="41">
        <v>324</v>
      </c>
      <c r="F27" s="40">
        <v>372</v>
      </c>
      <c r="G27" s="42">
        <v>5.9</v>
      </c>
    </row>
    <row r="28" spans="1:7" s="4" customFormat="1" ht="20.25" customHeight="1">
      <c r="A28" s="35" t="s">
        <v>15</v>
      </c>
      <c r="B28" s="40">
        <v>1078</v>
      </c>
      <c r="C28" s="41">
        <v>1078</v>
      </c>
      <c r="D28" s="40">
        <v>492</v>
      </c>
      <c r="E28" s="41">
        <v>777</v>
      </c>
      <c r="F28" s="40">
        <v>301</v>
      </c>
      <c r="G28" s="42">
        <v>4.5</v>
      </c>
    </row>
    <row r="29" spans="1:7" s="4" customFormat="1" ht="20.25" customHeight="1">
      <c r="A29" s="35" t="s">
        <v>16</v>
      </c>
      <c r="B29" s="40">
        <v>1976</v>
      </c>
      <c r="C29" s="41">
        <v>1907</v>
      </c>
      <c r="D29" s="40">
        <v>1258</v>
      </c>
      <c r="E29" s="41">
        <v>763</v>
      </c>
      <c r="F29" s="40">
        <v>1144</v>
      </c>
      <c r="G29" s="42">
        <v>6.4</v>
      </c>
    </row>
    <row r="30" spans="1:7" s="4" customFormat="1" ht="20.25" customHeight="1">
      <c r="A30" s="35" t="s">
        <v>17</v>
      </c>
      <c r="B30" s="40">
        <v>1183</v>
      </c>
      <c r="C30" s="41">
        <v>1183</v>
      </c>
      <c r="D30" s="40">
        <v>749</v>
      </c>
      <c r="E30" s="41">
        <v>761</v>
      </c>
      <c r="F30" s="40">
        <v>422</v>
      </c>
      <c r="G30" s="42">
        <v>5.2</v>
      </c>
    </row>
    <row r="31" spans="1:7" ht="8.25" customHeight="1"/>
    <row r="32" spans="1:7" s="46" customFormat="1" ht="14.25" customHeight="1">
      <c r="A32" s="43" t="s">
        <v>138</v>
      </c>
      <c r="B32" s="44"/>
      <c r="C32" s="44"/>
      <c r="D32" s="44"/>
      <c r="E32" s="44"/>
      <c r="F32" s="44"/>
      <c r="G32" s="45"/>
    </row>
    <row r="33" spans="1:7" s="46" customFormat="1" ht="14.25" customHeight="1">
      <c r="A33" s="46" t="s">
        <v>139</v>
      </c>
      <c r="B33" s="44"/>
      <c r="C33" s="44"/>
      <c r="D33" s="44"/>
      <c r="E33" s="44"/>
      <c r="F33" s="44"/>
      <c r="G33" s="45"/>
    </row>
    <row r="34" spans="1:7" s="46" customFormat="1" ht="14.25" customHeight="1">
      <c r="A34" s="47" t="s">
        <v>140</v>
      </c>
      <c r="B34" s="44"/>
      <c r="C34" s="44"/>
      <c r="D34" s="44"/>
      <c r="E34" s="44"/>
      <c r="F34" s="44"/>
      <c r="G34" s="45"/>
    </row>
    <row r="35" spans="1:7" s="46" customFormat="1" ht="14.25" customHeight="1">
      <c r="A35" s="47"/>
    </row>
    <row r="40" spans="1:7" ht="15" customHeight="1"/>
  </sheetData>
  <mergeCells count="8">
    <mergeCell ref="A9:A12"/>
    <mergeCell ref="B9:B11"/>
    <mergeCell ref="C10:C11"/>
    <mergeCell ref="G10:G11"/>
    <mergeCell ref="B12:G12"/>
    <mergeCell ref="C9:G9"/>
    <mergeCell ref="D10:D11"/>
    <mergeCell ref="E10:F10"/>
  </mergeCells>
  <phoneticPr fontId="0" type="noConversion"/>
  <pageMargins left="0.39370078740157483" right="0.39370078740157483" top="0.98425196850393704" bottom="0.75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2"/>
  <sheetViews>
    <sheetView workbookViewId="0"/>
  </sheetViews>
  <sheetFormatPr defaultRowHeight="15.75"/>
  <cols>
    <col min="1" max="1" width="21.7109375" style="4" customWidth="1"/>
    <col min="2" max="2" width="17.28515625" style="4" customWidth="1"/>
    <col min="3" max="3" width="12.7109375" style="4" customWidth="1"/>
    <col min="4" max="4" width="12.140625" style="4" customWidth="1"/>
    <col min="5" max="5" width="11.85546875" style="4" customWidth="1"/>
    <col min="6" max="6" width="11.28515625" style="4" customWidth="1"/>
    <col min="7" max="8" width="13.28515625" style="4" customWidth="1"/>
    <col min="9" max="16384" width="9.140625" style="4"/>
  </cols>
  <sheetData>
    <row r="1" spans="1:11" ht="20.100000000000001" customHeight="1">
      <c r="A1" s="3" t="s">
        <v>126</v>
      </c>
    </row>
    <row r="2" spans="1:11" ht="20.100000000000001" customHeight="1">
      <c r="A2" s="13" t="s">
        <v>127</v>
      </c>
    </row>
    <row r="3" spans="1:11" ht="20.100000000000001" customHeight="1">
      <c r="A3" s="3" t="s">
        <v>18</v>
      </c>
    </row>
    <row r="4" spans="1:11" ht="20.100000000000001" customHeight="1">
      <c r="A4" s="5" t="s">
        <v>130</v>
      </c>
    </row>
    <row r="5" spans="1:11" ht="20.100000000000001" customHeight="1">
      <c r="A5" s="13" t="s">
        <v>114</v>
      </c>
    </row>
    <row r="6" spans="1:11" ht="20.100000000000001" customHeight="1">
      <c r="A6" s="14" t="s">
        <v>19</v>
      </c>
    </row>
    <row r="7" spans="1:11" ht="10.5" customHeight="1" thickBot="1">
      <c r="A7" s="8"/>
      <c r="B7" s="8"/>
      <c r="C7" s="8"/>
      <c r="D7" s="8"/>
      <c r="E7" s="8"/>
      <c r="F7" s="8"/>
      <c r="G7" s="8"/>
      <c r="H7" s="8"/>
    </row>
    <row r="8" spans="1:11" s="7" customFormat="1" ht="20.100000000000001" customHeight="1">
      <c r="A8" s="211" t="s">
        <v>42</v>
      </c>
      <c r="B8" s="214" t="s">
        <v>133</v>
      </c>
      <c r="C8" s="238" t="s">
        <v>134</v>
      </c>
      <c r="D8" s="247"/>
      <c r="E8" s="76" t="s">
        <v>33</v>
      </c>
      <c r="F8" s="76"/>
      <c r="G8" s="76"/>
      <c r="H8" s="76"/>
    </row>
    <row r="9" spans="1:11" s="7" customFormat="1" ht="158.25" customHeight="1">
      <c r="A9" s="212"/>
      <c r="B9" s="215"/>
      <c r="C9" s="240"/>
      <c r="D9" s="268"/>
      <c r="E9" s="77" t="s">
        <v>79</v>
      </c>
      <c r="F9" s="78"/>
      <c r="G9" s="217" t="s">
        <v>88</v>
      </c>
      <c r="H9" s="79" t="s">
        <v>89</v>
      </c>
    </row>
    <row r="10" spans="1:11" s="7" customFormat="1" ht="93" customHeight="1" thickBot="1">
      <c r="A10" s="213"/>
      <c r="B10" s="271"/>
      <c r="C10" s="80" t="s">
        <v>75</v>
      </c>
      <c r="D10" s="169" t="s">
        <v>78</v>
      </c>
      <c r="E10" s="169" t="s">
        <v>72</v>
      </c>
      <c r="F10" s="169" t="s">
        <v>65</v>
      </c>
      <c r="G10" s="245"/>
      <c r="H10" s="81" t="s">
        <v>77</v>
      </c>
    </row>
    <row r="11" spans="1:11" s="7" customFormat="1" ht="10.5" customHeight="1">
      <c r="A11" s="82"/>
      <c r="B11" s="82"/>
      <c r="C11" s="170"/>
      <c r="D11" s="170"/>
      <c r="E11" s="72"/>
      <c r="F11" s="170"/>
      <c r="G11" s="73"/>
      <c r="H11" s="170"/>
    </row>
    <row r="12" spans="1:11" s="7" customFormat="1" ht="20.100000000000001" customHeight="1">
      <c r="A12" s="272" t="s">
        <v>116</v>
      </c>
      <c r="B12" s="272"/>
      <c r="C12" s="272"/>
      <c r="D12" s="272"/>
      <c r="E12" s="272"/>
      <c r="F12" s="272"/>
      <c r="G12" s="272"/>
      <c r="H12" s="272"/>
    </row>
    <row r="13" spans="1:11" s="87" customFormat="1" ht="23.25" customHeight="1">
      <c r="A13" s="83" t="s">
        <v>25</v>
      </c>
      <c r="B13" s="150">
        <v>3888</v>
      </c>
      <c r="C13" s="167">
        <v>74.900000000000006</v>
      </c>
      <c r="D13" s="84">
        <v>3919</v>
      </c>
      <c r="E13" s="85">
        <v>988.5</v>
      </c>
      <c r="F13" s="85">
        <v>64.869879083197972</v>
      </c>
      <c r="G13" s="165">
        <v>3710</v>
      </c>
      <c r="H13" s="140">
        <v>4107</v>
      </c>
      <c r="K13" s="50"/>
    </row>
    <row r="14" spans="1:11" s="7" customFormat="1" ht="23.25" customHeight="1">
      <c r="A14" s="88" t="s">
        <v>2</v>
      </c>
      <c r="B14" s="151">
        <v>230</v>
      </c>
      <c r="C14" s="168">
        <v>77.099999999999994</v>
      </c>
      <c r="D14" s="89">
        <v>3870</v>
      </c>
      <c r="E14" s="90">
        <f>45838/1000</f>
        <v>45.838000000000001</v>
      </c>
      <c r="F14" s="90">
        <v>51.502271299826184</v>
      </c>
      <c r="G14" s="166">
        <v>222</v>
      </c>
      <c r="H14" s="141">
        <v>4009</v>
      </c>
      <c r="K14" s="52"/>
    </row>
    <row r="15" spans="1:11" s="7" customFormat="1" ht="23.25" customHeight="1">
      <c r="A15" s="88" t="s">
        <v>3</v>
      </c>
      <c r="B15" s="151">
        <v>207</v>
      </c>
      <c r="C15" s="168">
        <v>82.8</v>
      </c>
      <c r="D15" s="89">
        <v>4040</v>
      </c>
      <c r="E15" s="90">
        <f>46085/1000</f>
        <v>46.085000000000001</v>
      </c>
      <c r="F15" s="90">
        <v>55.107009358087346</v>
      </c>
      <c r="G15" s="166">
        <v>155</v>
      </c>
      <c r="H15" s="141">
        <v>5395</v>
      </c>
      <c r="K15" s="52"/>
    </row>
    <row r="16" spans="1:11" s="7" customFormat="1" ht="23.25" customHeight="1">
      <c r="A16" s="88" t="s">
        <v>4</v>
      </c>
      <c r="B16" s="151">
        <v>344</v>
      </c>
      <c r="C16" s="168">
        <v>70.2</v>
      </c>
      <c r="D16" s="89">
        <v>3369</v>
      </c>
      <c r="E16" s="90">
        <f>81297/1000</f>
        <v>81.296999999999997</v>
      </c>
      <c r="F16" s="90">
        <v>70.148265945082144</v>
      </c>
      <c r="G16" s="166">
        <v>220</v>
      </c>
      <c r="H16" s="141">
        <v>5268</v>
      </c>
      <c r="K16" s="52"/>
    </row>
    <row r="17" spans="1:11" s="7" customFormat="1" ht="23.25" customHeight="1">
      <c r="A17" s="88" t="s">
        <v>5</v>
      </c>
      <c r="B17" s="151">
        <v>125</v>
      </c>
      <c r="C17" s="168">
        <v>106.7</v>
      </c>
      <c r="D17" s="89">
        <v>3012</v>
      </c>
      <c r="E17" s="90">
        <f>20515/1000</f>
        <v>20.515000000000001</v>
      </c>
      <c r="F17" s="90">
        <v>54.48871181938911</v>
      </c>
      <c r="G17" s="166">
        <v>117</v>
      </c>
      <c r="H17" s="141">
        <v>3218</v>
      </c>
      <c r="K17" s="52"/>
    </row>
    <row r="18" spans="1:11" s="7" customFormat="1" ht="23.25" customHeight="1">
      <c r="A18" s="88" t="s">
        <v>6</v>
      </c>
      <c r="B18" s="151">
        <v>227</v>
      </c>
      <c r="C18" s="168">
        <v>75.2</v>
      </c>
      <c r="D18" s="89">
        <v>4053</v>
      </c>
      <c r="E18" s="90">
        <f>65724/1000</f>
        <v>65.724000000000004</v>
      </c>
      <c r="F18" s="90">
        <v>71.433539983827359</v>
      </c>
      <c r="G18" s="166">
        <v>189</v>
      </c>
      <c r="H18" s="141">
        <v>4868</v>
      </c>
      <c r="K18" s="52"/>
    </row>
    <row r="19" spans="1:11" s="7" customFormat="1" ht="23.25" customHeight="1">
      <c r="A19" s="88" t="s">
        <v>7</v>
      </c>
      <c r="B19" s="151">
        <v>284</v>
      </c>
      <c r="C19" s="168">
        <v>47.6</v>
      </c>
      <c r="D19" s="89">
        <v>6068</v>
      </c>
      <c r="E19" s="90">
        <f>122449/1000</f>
        <v>122.449</v>
      </c>
      <c r="F19" s="90">
        <v>71.053757001710068</v>
      </c>
      <c r="G19" s="166">
        <v>387</v>
      </c>
      <c r="H19" s="141">
        <v>4453</v>
      </c>
      <c r="K19" s="52"/>
    </row>
    <row r="20" spans="1:11" s="7" customFormat="1" ht="23.25" customHeight="1">
      <c r="A20" s="88" t="s">
        <v>8</v>
      </c>
      <c r="B20" s="151">
        <v>437</v>
      </c>
      <c r="C20" s="168">
        <v>76.400000000000006</v>
      </c>
      <c r="D20" s="89">
        <v>4360</v>
      </c>
      <c r="E20" s="90">
        <f>148888/1000</f>
        <v>148.88800000000001</v>
      </c>
      <c r="F20" s="90">
        <v>78.142196670737661</v>
      </c>
      <c r="G20" s="166">
        <v>473</v>
      </c>
      <c r="H20" s="141">
        <v>4028</v>
      </c>
      <c r="K20" s="52"/>
    </row>
    <row r="21" spans="1:11" s="7" customFormat="1" ht="23.25" customHeight="1">
      <c r="A21" s="88" t="s">
        <v>9</v>
      </c>
      <c r="B21" s="151">
        <v>130</v>
      </c>
      <c r="C21" s="168">
        <v>66.5</v>
      </c>
      <c r="D21" s="89">
        <v>3700</v>
      </c>
      <c r="E21" s="90">
        <f>29080/1000</f>
        <v>29.08</v>
      </c>
      <c r="F21" s="90">
        <v>60.462282804634889</v>
      </c>
      <c r="G21" s="166">
        <v>171</v>
      </c>
      <c r="H21" s="141">
        <v>2813</v>
      </c>
      <c r="K21" s="52"/>
    </row>
    <row r="22" spans="1:11" s="7" customFormat="1" ht="23.25" customHeight="1">
      <c r="A22" s="88" t="s">
        <v>10</v>
      </c>
      <c r="B22" s="151">
        <v>277</v>
      </c>
      <c r="C22" s="168">
        <v>60.1</v>
      </c>
      <c r="D22" s="89">
        <v>4516</v>
      </c>
      <c r="E22" s="90">
        <f>95411/1000</f>
        <v>95.411000000000001</v>
      </c>
      <c r="F22" s="90">
        <v>76.26796866819025</v>
      </c>
      <c r="G22" s="166">
        <v>395</v>
      </c>
      <c r="H22" s="141">
        <v>3167</v>
      </c>
      <c r="K22" s="52"/>
    </row>
    <row r="23" spans="1:11" s="7" customFormat="1" ht="23.25" customHeight="1">
      <c r="A23" s="88" t="s">
        <v>11</v>
      </c>
      <c r="B23" s="151">
        <v>218</v>
      </c>
      <c r="C23" s="168">
        <v>88.4</v>
      </c>
      <c r="D23" s="89">
        <v>2170</v>
      </c>
      <c r="E23" s="90">
        <f>42821/1000</f>
        <v>42.820999999999998</v>
      </c>
      <c r="F23" s="90">
        <v>90.503676493899277</v>
      </c>
      <c r="G23" s="166">
        <v>119</v>
      </c>
      <c r="H23" s="141">
        <v>3976</v>
      </c>
      <c r="K23" s="52"/>
    </row>
    <row r="24" spans="1:11" s="7" customFormat="1" ht="23.25" customHeight="1">
      <c r="A24" s="88" t="s">
        <v>12</v>
      </c>
      <c r="B24" s="151">
        <v>224</v>
      </c>
      <c r="C24" s="168">
        <v>76.8</v>
      </c>
      <c r="D24" s="89">
        <v>3573</v>
      </c>
      <c r="E24" s="90">
        <f>41235/1000</f>
        <v>41.234999999999999</v>
      </c>
      <c r="F24" s="90">
        <v>51.520050776642748</v>
      </c>
      <c r="G24" s="166">
        <v>112</v>
      </c>
      <c r="H24" s="141">
        <v>7146</v>
      </c>
      <c r="K24" s="52"/>
    </row>
    <row r="25" spans="1:11" s="7" customFormat="1" ht="23.25" customHeight="1">
      <c r="A25" s="88" t="s">
        <v>13</v>
      </c>
      <c r="B25" s="151">
        <v>201</v>
      </c>
      <c r="C25" s="168">
        <v>42.5</v>
      </c>
      <c r="D25" s="89">
        <v>5172</v>
      </c>
      <c r="E25" s="90">
        <f>81430/1000</f>
        <v>81.430000000000007</v>
      </c>
      <c r="F25" s="90">
        <v>78.337622357440054</v>
      </c>
      <c r="G25" s="166">
        <v>379</v>
      </c>
      <c r="H25" s="141">
        <v>2743</v>
      </c>
      <c r="K25" s="52"/>
    </row>
    <row r="26" spans="1:11" s="7" customFormat="1" ht="23.25" customHeight="1">
      <c r="A26" s="88" t="s">
        <v>14</v>
      </c>
      <c r="B26" s="151">
        <v>153</v>
      </c>
      <c r="C26" s="168">
        <v>72.2</v>
      </c>
      <c r="D26" s="89">
        <v>4578</v>
      </c>
      <c r="E26" s="90">
        <f>40632/1000</f>
        <v>40.631999999999998</v>
      </c>
      <c r="F26" s="90">
        <v>58.008837239183663</v>
      </c>
      <c r="G26" s="166">
        <v>153</v>
      </c>
      <c r="H26" s="141">
        <v>4578</v>
      </c>
      <c r="K26" s="52"/>
    </row>
    <row r="27" spans="1:11" s="7" customFormat="1" ht="23.25" customHeight="1">
      <c r="A27" s="88" t="s">
        <v>15</v>
      </c>
      <c r="B27" s="151">
        <v>232</v>
      </c>
      <c r="C27" s="168">
        <v>101.6</v>
      </c>
      <c r="D27" s="89">
        <v>2541</v>
      </c>
      <c r="E27" s="90">
        <f>23999/1000</f>
        <v>23.998999999999999</v>
      </c>
      <c r="F27" s="90">
        <v>40.706490581143292</v>
      </c>
      <c r="G27" s="166">
        <v>146</v>
      </c>
      <c r="H27" s="141">
        <v>4038</v>
      </c>
      <c r="K27" s="52"/>
    </row>
    <row r="28" spans="1:11" s="7" customFormat="1" ht="23.25" customHeight="1">
      <c r="A28" s="88" t="s">
        <v>16</v>
      </c>
      <c r="B28" s="151">
        <v>369</v>
      </c>
      <c r="C28" s="168">
        <v>76.8</v>
      </c>
      <c r="D28" s="89">
        <v>4209</v>
      </c>
      <c r="E28" s="90">
        <f>77044/1000</f>
        <v>77.043999999999997</v>
      </c>
      <c r="F28" s="90">
        <v>49.604996297846313</v>
      </c>
      <c r="G28" s="166">
        <v>354</v>
      </c>
      <c r="H28" s="141">
        <v>4387</v>
      </c>
      <c r="K28" s="52"/>
    </row>
    <row r="29" spans="1:11" s="7" customFormat="1" ht="23.25" customHeight="1">
      <c r="A29" s="88" t="s">
        <v>17</v>
      </c>
      <c r="B29" s="151">
        <v>230</v>
      </c>
      <c r="C29" s="168">
        <v>93.4</v>
      </c>
      <c r="D29" s="89">
        <v>2344</v>
      </c>
      <c r="E29" s="90">
        <f>26023/1000</f>
        <v>26.023</v>
      </c>
      <c r="F29" s="90">
        <v>48.264836202243814</v>
      </c>
      <c r="G29" s="166">
        <v>118</v>
      </c>
      <c r="H29" s="141">
        <v>4569</v>
      </c>
      <c r="K29" s="52"/>
    </row>
    <row r="30" spans="1:11" ht="15.75" customHeight="1">
      <c r="A30" s="23"/>
      <c r="B30" s="23"/>
      <c r="C30" s="24"/>
      <c r="D30" s="25"/>
      <c r="E30" s="24"/>
      <c r="F30" s="26"/>
      <c r="G30" s="27"/>
      <c r="H30" s="25"/>
    </row>
    <row r="31" spans="1:11" s="98" customFormat="1" ht="14.1" customHeight="1">
      <c r="A31" s="97" t="s">
        <v>137</v>
      </c>
      <c r="B31" s="203"/>
      <c r="C31" s="203"/>
      <c r="D31" s="203"/>
      <c r="E31" s="203"/>
      <c r="F31" s="203"/>
      <c r="G31" s="203"/>
      <c r="H31" s="203"/>
    </row>
    <row r="32" spans="1:11" s="98" customFormat="1" ht="13.5" customHeight="1">
      <c r="A32" s="203" t="s">
        <v>136</v>
      </c>
      <c r="B32" s="203"/>
      <c r="C32" s="203"/>
      <c r="D32" s="203"/>
      <c r="E32" s="203"/>
      <c r="F32" s="203"/>
      <c r="G32" s="203"/>
      <c r="H32" s="203"/>
    </row>
  </sheetData>
  <mergeCells count="5">
    <mergeCell ref="G9:G10"/>
    <mergeCell ref="A8:A10"/>
    <mergeCell ref="C8:D9"/>
    <mergeCell ref="A12:H12"/>
    <mergeCell ref="B8:B10"/>
  </mergeCells>
  <phoneticPr fontId="32" type="noConversion"/>
  <pageMargins left="0.39370078740157483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activeCell="E27" sqref="E27"/>
    </sheetView>
  </sheetViews>
  <sheetFormatPr defaultRowHeight="15.75"/>
  <cols>
    <col min="1" max="1" width="20.85546875" style="4" customWidth="1"/>
    <col min="2" max="2" width="10.85546875" style="4" customWidth="1"/>
    <col min="3" max="3" width="9.7109375" style="4" customWidth="1"/>
    <col min="4" max="4" width="11.42578125" style="4" customWidth="1"/>
    <col min="5" max="5" width="9.5703125" style="4" customWidth="1"/>
    <col min="6" max="6" width="9.28515625" style="4" customWidth="1"/>
    <col min="7" max="7" width="9.7109375" style="4" customWidth="1"/>
    <col min="8" max="8" width="10.85546875" style="10" customWidth="1"/>
    <col min="9" max="16384" width="9.140625" style="4"/>
  </cols>
  <sheetData>
    <row r="1" spans="1:8" ht="20.100000000000001" customHeight="1">
      <c r="A1" s="3" t="s">
        <v>118</v>
      </c>
    </row>
    <row r="2" spans="1:8" ht="20.100000000000001" customHeight="1">
      <c r="A2" s="3" t="s">
        <v>20</v>
      </c>
    </row>
    <row r="3" spans="1:8" ht="19.5" customHeight="1">
      <c r="A3" s="5" t="s">
        <v>95</v>
      </c>
    </row>
    <row r="4" spans="1:8" ht="20.100000000000001" customHeight="1">
      <c r="A4" s="5" t="s">
        <v>21</v>
      </c>
    </row>
    <row r="5" spans="1:8" ht="25.5" customHeight="1" thickBot="1">
      <c r="A5" s="8"/>
      <c r="B5" s="8"/>
      <c r="C5" s="8"/>
      <c r="D5" s="8"/>
      <c r="E5" s="8"/>
      <c r="F5" s="8"/>
      <c r="G5" s="8"/>
      <c r="H5" s="8"/>
    </row>
    <row r="6" spans="1:8" ht="51" customHeight="1">
      <c r="A6" s="211" t="s">
        <v>42</v>
      </c>
      <c r="B6" s="229" t="s">
        <v>26</v>
      </c>
      <c r="C6" s="230"/>
      <c r="D6" s="230"/>
      <c r="E6" s="230"/>
      <c r="F6" s="230" t="s">
        <v>43</v>
      </c>
      <c r="G6" s="230"/>
      <c r="H6" s="223"/>
    </row>
    <row r="7" spans="1:8" ht="36.75" customHeight="1">
      <c r="A7" s="212"/>
      <c r="B7" s="227" t="s">
        <v>36</v>
      </c>
      <c r="C7" s="228" t="s">
        <v>46</v>
      </c>
      <c r="D7" s="228"/>
      <c r="E7" s="217" t="s">
        <v>47</v>
      </c>
      <c r="F7" s="228" t="s">
        <v>36</v>
      </c>
      <c r="G7" s="228" t="s">
        <v>46</v>
      </c>
      <c r="H7" s="233"/>
    </row>
    <row r="8" spans="1:8" ht="81.75" customHeight="1">
      <c r="A8" s="212"/>
      <c r="B8" s="227"/>
      <c r="C8" s="48" t="s">
        <v>44</v>
      </c>
      <c r="D8" s="48" t="s">
        <v>45</v>
      </c>
      <c r="E8" s="218"/>
      <c r="F8" s="228"/>
      <c r="G8" s="48" t="s">
        <v>44</v>
      </c>
      <c r="H8" s="49" t="s">
        <v>48</v>
      </c>
    </row>
    <row r="9" spans="1:8" ht="24" customHeight="1" thickBot="1">
      <c r="A9" s="213"/>
      <c r="B9" s="231" t="s">
        <v>27</v>
      </c>
      <c r="C9" s="232"/>
      <c r="D9" s="232"/>
      <c r="E9" s="232"/>
      <c r="F9" s="232"/>
      <c r="G9" s="232"/>
      <c r="H9" s="232"/>
    </row>
    <row r="10" spans="1:8" ht="15" customHeight="1">
      <c r="A10" s="35"/>
      <c r="B10" s="93"/>
      <c r="C10" s="99"/>
      <c r="D10" s="99"/>
      <c r="E10" s="99"/>
      <c r="F10" s="99"/>
      <c r="G10" s="123"/>
      <c r="H10" s="130"/>
    </row>
    <row r="11" spans="1:8" ht="21.75" customHeight="1">
      <c r="A11" s="36" t="s">
        <v>25</v>
      </c>
      <c r="B11" s="50">
        <v>285165.09999999998</v>
      </c>
      <c r="C11" s="51">
        <v>19294.7</v>
      </c>
      <c r="D11" s="50">
        <v>28423.599999999999</v>
      </c>
      <c r="E11" s="51">
        <v>5149</v>
      </c>
      <c r="F11" s="50">
        <v>262576</v>
      </c>
      <c r="G11" s="51">
        <v>19291.3</v>
      </c>
      <c r="H11" s="112">
        <v>28374</v>
      </c>
    </row>
    <row r="12" spans="1:8" ht="21.75" customHeight="1">
      <c r="A12" s="35" t="s">
        <v>2</v>
      </c>
      <c r="B12" s="52">
        <v>18856.5</v>
      </c>
      <c r="C12" s="110">
        <v>1407.4</v>
      </c>
      <c r="D12" s="53">
        <v>2418.9</v>
      </c>
      <c r="E12" s="52">
        <v>487</v>
      </c>
      <c r="F12" s="53">
        <v>17687.8</v>
      </c>
      <c r="G12" s="52">
        <v>1407.4</v>
      </c>
      <c r="H12" s="110">
        <v>2405.9</v>
      </c>
    </row>
    <row r="13" spans="1:8" ht="21.75" customHeight="1">
      <c r="A13" s="35" t="s">
        <v>3</v>
      </c>
      <c r="B13" s="52">
        <v>16700.7</v>
      </c>
      <c r="C13" s="110">
        <v>1179.0999999999999</v>
      </c>
      <c r="D13" s="53">
        <v>1713.7</v>
      </c>
      <c r="E13" s="52">
        <v>292</v>
      </c>
      <c r="F13" s="53">
        <v>14745.1</v>
      </c>
      <c r="G13" s="52">
        <v>1179.0999999999999</v>
      </c>
      <c r="H13" s="110">
        <v>1707.7</v>
      </c>
    </row>
    <row r="14" spans="1:8" ht="21.75" customHeight="1">
      <c r="A14" s="35" t="s">
        <v>4</v>
      </c>
      <c r="B14" s="52">
        <v>21223.9</v>
      </c>
      <c r="C14" s="110">
        <v>1076.5</v>
      </c>
      <c r="D14" s="53">
        <v>2215.8000000000002</v>
      </c>
      <c r="E14" s="52">
        <v>135</v>
      </c>
      <c r="F14" s="53">
        <v>20225.3</v>
      </c>
      <c r="G14" s="52">
        <v>1076.3</v>
      </c>
      <c r="H14" s="110">
        <v>2215.1999999999998</v>
      </c>
    </row>
    <row r="15" spans="1:8" ht="21.75" customHeight="1">
      <c r="A15" s="35" t="s">
        <v>5</v>
      </c>
      <c r="B15" s="52">
        <v>8475.7999999999993</v>
      </c>
      <c r="C15" s="110">
        <v>910.5</v>
      </c>
      <c r="D15" s="53">
        <v>1584.7</v>
      </c>
      <c r="E15" s="52">
        <v>229</v>
      </c>
      <c r="F15" s="53">
        <v>7475.6</v>
      </c>
      <c r="G15" s="52">
        <v>910.5</v>
      </c>
      <c r="H15" s="110">
        <v>1564.6</v>
      </c>
    </row>
    <row r="16" spans="1:8" ht="21.75" customHeight="1">
      <c r="A16" s="35" t="s">
        <v>6</v>
      </c>
      <c r="B16" s="52">
        <v>19373.3</v>
      </c>
      <c r="C16" s="110">
        <v>1467.7</v>
      </c>
      <c r="D16" s="53">
        <v>1178.5999999999999</v>
      </c>
      <c r="E16" s="52">
        <v>485</v>
      </c>
      <c r="F16" s="53">
        <v>17743.5</v>
      </c>
      <c r="G16" s="52">
        <v>1467.7</v>
      </c>
      <c r="H16" s="110">
        <v>1178.5999999999999</v>
      </c>
    </row>
    <row r="17" spans="1:8" ht="21.75" customHeight="1">
      <c r="A17" s="35" t="s">
        <v>7</v>
      </c>
      <c r="B17" s="52">
        <v>24131.3</v>
      </c>
      <c r="C17" s="110">
        <v>1076.3</v>
      </c>
      <c r="D17" s="53">
        <v>1413.3</v>
      </c>
      <c r="E17" s="52">
        <v>345</v>
      </c>
      <c r="F17" s="53">
        <v>21801.5</v>
      </c>
      <c r="G17" s="52">
        <v>1076.3</v>
      </c>
      <c r="H17" s="110">
        <v>1413.3</v>
      </c>
    </row>
    <row r="18" spans="1:8" ht="21.75" customHeight="1">
      <c r="A18" s="35" t="s">
        <v>8</v>
      </c>
      <c r="B18" s="52">
        <v>35375.199999999997</v>
      </c>
      <c r="C18" s="110">
        <v>2456.5</v>
      </c>
      <c r="D18" s="53">
        <v>2981.3</v>
      </c>
      <c r="E18" s="52">
        <v>709</v>
      </c>
      <c r="F18" s="53">
        <v>33507.599999999999</v>
      </c>
      <c r="G18" s="52">
        <v>2456.5</v>
      </c>
      <c r="H18" s="110">
        <v>2980.3</v>
      </c>
    </row>
    <row r="19" spans="1:8" ht="21.75" customHeight="1">
      <c r="A19" s="35" t="s">
        <v>9</v>
      </c>
      <c r="B19" s="52">
        <v>8496.2000000000007</v>
      </c>
      <c r="C19" s="110">
        <v>778.3</v>
      </c>
      <c r="D19" s="53">
        <v>983.7</v>
      </c>
      <c r="E19" s="52">
        <v>113</v>
      </c>
      <c r="F19" s="53">
        <v>7794.9</v>
      </c>
      <c r="G19" s="52">
        <v>778.3</v>
      </c>
      <c r="H19" s="110">
        <v>983.7</v>
      </c>
    </row>
    <row r="20" spans="1:8" ht="21.75" customHeight="1">
      <c r="A20" s="35" t="s">
        <v>10</v>
      </c>
      <c r="B20" s="52">
        <v>15897.8</v>
      </c>
      <c r="C20" s="110">
        <v>865.9</v>
      </c>
      <c r="D20" s="53">
        <v>1672</v>
      </c>
      <c r="E20" s="52">
        <v>176</v>
      </c>
      <c r="F20" s="53">
        <v>14979.2</v>
      </c>
      <c r="G20" s="52">
        <v>865.9</v>
      </c>
      <c r="H20" s="110">
        <v>1672</v>
      </c>
    </row>
    <row r="21" spans="1:8" ht="21.75" customHeight="1">
      <c r="A21" s="35" t="s">
        <v>11</v>
      </c>
      <c r="B21" s="52">
        <v>12553.8</v>
      </c>
      <c r="C21" s="110">
        <v>975.7</v>
      </c>
      <c r="D21" s="53">
        <v>1242.2</v>
      </c>
      <c r="E21" s="52">
        <v>115</v>
      </c>
      <c r="F21" s="53">
        <v>11387.4</v>
      </c>
      <c r="G21" s="52">
        <v>975.7</v>
      </c>
      <c r="H21" s="110">
        <v>1242.2</v>
      </c>
    </row>
    <row r="22" spans="1:8" ht="21.75" customHeight="1">
      <c r="A22" s="35" t="s">
        <v>12</v>
      </c>
      <c r="B22" s="52">
        <v>12851.3</v>
      </c>
      <c r="C22" s="110">
        <v>906</v>
      </c>
      <c r="D22" s="53">
        <v>1796.7</v>
      </c>
      <c r="E22" s="52">
        <v>282</v>
      </c>
      <c r="F22" s="53">
        <v>11775.7</v>
      </c>
      <c r="G22" s="52">
        <v>905</v>
      </c>
      <c r="H22" s="110">
        <v>1795.7</v>
      </c>
    </row>
    <row r="23" spans="1:8" ht="21.75" customHeight="1">
      <c r="A23" s="35" t="s">
        <v>13</v>
      </c>
      <c r="B23" s="52">
        <v>23180.1</v>
      </c>
      <c r="C23" s="110">
        <v>1214.9000000000001</v>
      </c>
      <c r="D23" s="53">
        <v>1430.7</v>
      </c>
      <c r="E23" s="52">
        <v>720</v>
      </c>
      <c r="F23" s="53">
        <v>21579</v>
      </c>
      <c r="G23" s="52">
        <v>1212.7</v>
      </c>
      <c r="H23" s="110">
        <v>1430.2</v>
      </c>
    </row>
    <row r="24" spans="1:8" ht="21.75" customHeight="1">
      <c r="A24" s="35" t="s">
        <v>14</v>
      </c>
      <c r="B24" s="52">
        <v>13478</v>
      </c>
      <c r="C24" s="110">
        <v>754.3</v>
      </c>
      <c r="D24" s="53">
        <v>1088.0999999999999</v>
      </c>
      <c r="E24" s="52">
        <v>117</v>
      </c>
      <c r="F24" s="53">
        <v>11721.1</v>
      </c>
      <c r="G24" s="52">
        <v>754.3</v>
      </c>
      <c r="H24" s="110">
        <v>1088.0999999999999</v>
      </c>
    </row>
    <row r="25" spans="1:8" ht="21.75" customHeight="1">
      <c r="A25" s="35" t="s">
        <v>15</v>
      </c>
      <c r="B25" s="52">
        <v>13079.8</v>
      </c>
      <c r="C25" s="110">
        <v>1327.2</v>
      </c>
      <c r="D25" s="53">
        <v>1911.2</v>
      </c>
      <c r="E25" s="52">
        <v>166</v>
      </c>
      <c r="F25" s="53">
        <v>12211.5</v>
      </c>
      <c r="G25" s="52">
        <v>1327.2</v>
      </c>
      <c r="H25" s="110">
        <v>1909.2</v>
      </c>
    </row>
    <row r="26" spans="1:8" ht="21.75" customHeight="1">
      <c r="A26" s="35" t="s">
        <v>16</v>
      </c>
      <c r="B26" s="52">
        <v>27791.8</v>
      </c>
      <c r="C26" s="110">
        <v>1752.8</v>
      </c>
      <c r="D26" s="53">
        <v>2683.9</v>
      </c>
      <c r="E26" s="52">
        <v>522</v>
      </c>
      <c r="F26" s="53">
        <v>25498.9</v>
      </c>
      <c r="G26" s="52">
        <v>1752.8</v>
      </c>
      <c r="H26" s="110">
        <v>2679.5</v>
      </c>
    </row>
    <row r="27" spans="1:8" ht="21.75" customHeight="1">
      <c r="A27" s="35" t="s">
        <v>17</v>
      </c>
      <c r="B27" s="52">
        <v>13699.6</v>
      </c>
      <c r="C27" s="110">
        <v>1145.5999999999999</v>
      </c>
      <c r="D27" s="53">
        <v>2108.8000000000002</v>
      </c>
      <c r="E27" s="52">
        <v>256</v>
      </c>
      <c r="F27" s="53">
        <v>12441.9</v>
      </c>
      <c r="G27" s="52">
        <v>1145.5999999999999</v>
      </c>
      <c r="H27" s="110">
        <v>2107.8000000000002</v>
      </c>
    </row>
    <row r="28" spans="1:8" s="2" customFormat="1" ht="17.100000000000001" customHeight="1">
      <c r="A28" s="16"/>
      <c r="B28" s="7"/>
      <c r="C28" s="115"/>
      <c r="D28" s="115"/>
      <c r="E28" s="115"/>
      <c r="F28" s="115"/>
      <c r="G28" s="115"/>
      <c r="H28" s="115"/>
    </row>
    <row r="29" spans="1:8">
      <c r="A29" s="131" t="s">
        <v>142</v>
      </c>
      <c r="B29" s="109"/>
      <c r="C29" s="109"/>
      <c r="D29" s="109"/>
      <c r="E29" s="109"/>
      <c r="F29" s="109"/>
      <c r="G29" s="109"/>
      <c r="H29" s="111"/>
    </row>
    <row r="30" spans="1:8">
      <c r="A30" s="131" t="s">
        <v>143</v>
      </c>
    </row>
  </sheetData>
  <mergeCells count="9">
    <mergeCell ref="A6:A9"/>
    <mergeCell ref="B7:B8"/>
    <mergeCell ref="F7:F8"/>
    <mergeCell ref="B6:E6"/>
    <mergeCell ref="F6:H6"/>
    <mergeCell ref="B9:H9"/>
    <mergeCell ref="C7:D7"/>
    <mergeCell ref="G7:H7"/>
    <mergeCell ref="E7:E8"/>
  </mergeCells>
  <phoneticPr fontId="0" type="noConversion"/>
  <pageMargins left="0.34" right="0.43" top="0.71" bottom="0.62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/>
  </sheetViews>
  <sheetFormatPr defaultRowHeight="15.75"/>
  <cols>
    <col min="1" max="1" width="19.7109375" style="4" customWidth="1"/>
    <col min="2" max="10" width="8.5703125" style="4" customWidth="1"/>
    <col min="11" max="11" width="8.5703125" style="10" customWidth="1"/>
    <col min="12" max="16384" width="9.140625" style="4"/>
  </cols>
  <sheetData>
    <row r="1" spans="1:11" ht="20.100000000000001" customHeight="1">
      <c r="A1" s="3" t="s">
        <v>119</v>
      </c>
    </row>
    <row r="2" spans="1:11" ht="20.100000000000001" customHeight="1">
      <c r="A2" s="3" t="s">
        <v>20</v>
      </c>
    </row>
    <row r="3" spans="1:11" ht="20.100000000000001" customHeight="1">
      <c r="A3" s="5" t="s">
        <v>96</v>
      </c>
    </row>
    <row r="4" spans="1:11" ht="20.100000000000001" customHeight="1">
      <c r="A4" s="5" t="s">
        <v>21</v>
      </c>
    </row>
    <row r="5" spans="1:11" ht="18.75" customHeight="1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s="9" customFormat="1" ht="36.75" customHeight="1">
      <c r="A6" s="54"/>
      <c r="B6" s="234" t="s">
        <v>29</v>
      </c>
      <c r="C6" s="224"/>
      <c r="D6" s="224"/>
      <c r="E6" s="224"/>
      <c r="F6" s="235"/>
      <c r="G6" s="223" t="s">
        <v>28</v>
      </c>
      <c r="H6" s="224"/>
      <c r="I6" s="224"/>
      <c r="J6" s="224"/>
      <c r="K6" s="224"/>
    </row>
    <row r="7" spans="1:11" s="9" customFormat="1" ht="84.75" customHeight="1">
      <c r="A7" s="30" t="s">
        <v>42</v>
      </c>
      <c r="B7" s="33" t="s">
        <v>36</v>
      </c>
      <c r="C7" s="48" t="s">
        <v>44</v>
      </c>
      <c r="D7" s="48" t="s">
        <v>45</v>
      </c>
      <c r="E7" s="33" t="s">
        <v>49</v>
      </c>
      <c r="F7" s="48" t="s">
        <v>50</v>
      </c>
      <c r="G7" s="33" t="s">
        <v>36</v>
      </c>
      <c r="H7" s="48" t="s">
        <v>44</v>
      </c>
      <c r="I7" s="48" t="s">
        <v>45</v>
      </c>
      <c r="J7" s="33" t="s">
        <v>51</v>
      </c>
      <c r="K7" s="49" t="s">
        <v>52</v>
      </c>
    </row>
    <row r="8" spans="1:11" ht="21" customHeight="1" thickBot="1">
      <c r="A8" s="55"/>
      <c r="B8" s="221" t="s">
        <v>27</v>
      </c>
      <c r="C8" s="236"/>
      <c r="D8" s="236"/>
      <c r="E8" s="236"/>
      <c r="F8" s="236"/>
      <c r="G8" s="236"/>
      <c r="H8" s="236"/>
      <c r="I8" s="236"/>
      <c r="J8" s="236"/>
      <c r="K8" s="236"/>
    </row>
    <row r="9" spans="1:11" ht="16.5" customHeight="1">
      <c r="A9" s="35"/>
      <c r="B9" s="93"/>
      <c r="C9" s="99"/>
      <c r="D9" s="99"/>
      <c r="E9" s="99"/>
      <c r="F9" s="99"/>
      <c r="G9" s="99"/>
      <c r="H9" s="99"/>
      <c r="I9" s="99"/>
      <c r="J9" s="99"/>
      <c r="K9" s="100"/>
    </row>
    <row r="10" spans="1:11" ht="30" customHeight="1">
      <c r="A10" s="36" t="s">
        <v>25</v>
      </c>
      <c r="B10" s="112">
        <v>58207.099999999897</v>
      </c>
      <c r="C10" s="112">
        <v>4272</v>
      </c>
      <c r="D10" s="112">
        <v>4366.3</v>
      </c>
      <c r="E10" s="112">
        <v>13168.1</v>
      </c>
      <c r="F10" s="112">
        <v>36400.699999999997</v>
      </c>
      <c r="G10" s="112">
        <v>56119.5</v>
      </c>
      <c r="H10" s="112">
        <v>4270.3</v>
      </c>
      <c r="I10" s="112">
        <v>4360.3999999999996</v>
      </c>
      <c r="J10" s="112">
        <v>13025.7</v>
      </c>
      <c r="K10" s="112">
        <v>34463.1</v>
      </c>
    </row>
    <row r="11" spans="1:11" ht="30" customHeight="1">
      <c r="A11" s="35" t="s">
        <v>2</v>
      </c>
      <c r="B11" s="113">
        <v>5064.8999999999996</v>
      </c>
      <c r="C11" s="53">
        <v>358.9</v>
      </c>
      <c r="D11" s="53">
        <v>508.1</v>
      </c>
      <c r="E11" s="52">
        <v>734</v>
      </c>
      <c r="F11" s="53">
        <v>3463.9</v>
      </c>
      <c r="G11" s="52">
        <v>4842.8999999999996</v>
      </c>
      <c r="H11" s="53">
        <v>358.9</v>
      </c>
      <c r="I11" s="53">
        <v>507.1</v>
      </c>
      <c r="J11" s="52">
        <v>728.9</v>
      </c>
      <c r="K11" s="110">
        <v>3248</v>
      </c>
    </row>
    <row r="12" spans="1:11" ht="30" customHeight="1">
      <c r="A12" s="35" t="s">
        <v>3</v>
      </c>
      <c r="B12" s="113">
        <v>2685.8</v>
      </c>
      <c r="C12" s="53">
        <v>217.5</v>
      </c>
      <c r="D12" s="53">
        <v>188.3</v>
      </c>
      <c r="E12" s="52">
        <v>531.20000000000005</v>
      </c>
      <c r="F12" s="53">
        <v>1748.8</v>
      </c>
      <c r="G12" s="52">
        <v>2569.4</v>
      </c>
      <c r="H12" s="53">
        <v>217.5</v>
      </c>
      <c r="I12" s="53">
        <v>185.1</v>
      </c>
      <c r="J12" s="52">
        <v>526.79999999999995</v>
      </c>
      <c r="K12" s="110">
        <v>1640</v>
      </c>
    </row>
    <row r="13" spans="1:11" ht="30" customHeight="1">
      <c r="A13" s="35" t="s">
        <v>4</v>
      </c>
      <c r="B13" s="113">
        <v>2494</v>
      </c>
      <c r="C13" s="53">
        <v>194.3</v>
      </c>
      <c r="D13" s="53">
        <v>231.9</v>
      </c>
      <c r="E13" s="52">
        <v>707.4</v>
      </c>
      <c r="F13" s="53">
        <v>1360.4</v>
      </c>
      <c r="G13" s="52">
        <v>2451.1999999999998</v>
      </c>
      <c r="H13" s="53">
        <v>194.1</v>
      </c>
      <c r="I13" s="53">
        <v>231.9</v>
      </c>
      <c r="J13" s="52">
        <v>705.3</v>
      </c>
      <c r="K13" s="110">
        <v>1319.9</v>
      </c>
    </row>
    <row r="14" spans="1:11" ht="30" customHeight="1">
      <c r="A14" s="35" t="s">
        <v>5</v>
      </c>
      <c r="B14" s="113">
        <v>1715.7</v>
      </c>
      <c r="C14" s="53">
        <v>129.19999999999999</v>
      </c>
      <c r="D14" s="53">
        <v>169.8</v>
      </c>
      <c r="E14" s="52">
        <v>389</v>
      </c>
      <c r="F14" s="53">
        <v>1027.7</v>
      </c>
      <c r="G14" s="52">
        <v>1577.1</v>
      </c>
      <c r="H14" s="53">
        <v>129.19999999999999</v>
      </c>
      <c r="I14" s="53">
        <v>169.6</v>
      </c>
      <c r="J14" s="52">
        <v>381.4</v>
      </c>
      <c r="K14" s="110">
        <v>896.9</v>
      </c>
    </row>
    <row r="15" spans="1:11" ht="30" customHeight="1">
      <c r="A15" s="35" t="s">
        <v>6</v>
      </c>
      <c r="B15" s="113">
        <v>3349.8</v>
      </c>
      <c r="C15" s="53">
        <v>324.39999999999998</v>
      </c>
      <c r="D15" s="53">
        <v>149.4</v>
      </c>
      <c r="E15" s="52">
        <v>934.2</v>
      </c>
      <c r="F15" s="53">
        <v>1941.8</v>
      </c>
      <c r="G15" s="52">
        <v>3167.5</v>
      </c>
      <c r="H15" s="53">
        <v>324.39999999999998</v>
      </c>
      <c r="I15" s="53">
        <v>149.4</v>
      </c>
      <c r="J15" s="52">
        <v>919.7</v>
      </c>
      <c r="K15" s="110">
        <v>1774</v>
      </c>
    </row>
    <row r="16" spans="1:11" ht="30" customHeight="1">
      <c r="A16" s="35" t="s">
        <v>7</v>
      </c>
      <c r="B16" s="113">
        <v>4327.3999999999996</v>
      </c>
      <c r="C16" s="53">
        <v>302.89999999999998</v>
      </c>
      <c r="D16" s="53">
        <v>243.8</v>
      </c>
      <c r="E16" s="52">
        <v>895</v>
      </c>
      <c r="F16" s="53">
        <v>2885.7</v>
      </c>
      <c r="G16" s="52">
        <v>4196.3</v>
      </c>
      <c r="H16" s="53">
        <v>302.89999999999998</v>
      </c>
      <c r="I16" s="53">
        <v>243.8</v>
      </c>
      <c r="J16" s="52">
        <v>893.8</v>
      </c>
      <c r="K16" s="110">
        <v>2755.8</v>
      </c>
    </row>
    <row r="17" spans="1:11" ht="30" customHeight="1">
      <c r="A17" s="35" t="s">
        <v>8</v>
      </c>
      <c r="B17" s="113">
        <v>6954.5</v>
      </c>
      <c r="C17" s="53">
        <v>484.9</v>
      </c>
      <c r="D17" s="53">
        <v>519.20000000000005</v>
      </c>
      <c r="E17" s="52">
        <v>1349.4</v>
      </c>
      <c r="F17" s="53">
        <v>4601</v>
      </c>
      <c r="G17" s="52">
        <v>6697.6</v>
      </c>
      <c r="H17" s="53">
        <v>484.9</v>
      </c>
      <c r="I17" s="53">
        <v>519.1</v>
      </c>
      <c r="J17" s="52">
        <v>1339.1</v>
      </c>
      <c r="K17" s="110">
        <v>4354.5</v>
      </c>
    </row>
    <row r="18" spans="1:11" ht="30" customHeight="1">
      <c r="A18" s="35" t="s">
        <v>9</v>
      </c>
      <c r="B18" s="113">
        <v>1617.2</v>
      </c>
      <c r="C18" s="53">
        <v>150.19999999999999</v>
      </c>
      <c r="D18" s="53">
        <v>151.80000000000001</v>
      </c>
      <c r="E18" s="52">
        <v>361</v>
      </c>
      <c r="F18" s="53">
        <v>954.2</v>
      </c>
      <c r="G18" s="52">
        <v>1561.6</v>
      </c>
      <c r="H18" s="53">
        <v>150.19999999999999</v>
      </c>
      <c r="I18" s="53">
        <v>151.80000000000001</v>
      </c>
      <c r="J18" s="52">
        <v>358.1</v>
      </c>
      <c r="K18" s="110">
        <v>901.5</v>
      </c>
    </row>
    <row r="19" spans="1:11" ht="30" customHeight="1">
      <c r="A19" s="35" t="s">
        <v>10</v>
      </c>
      <c r="B19" s="113">
        <v>2714.8</v>
      </c>
      <c r="C19" s="53">
        <v>214</v>
      </c>
      <c r="D19" s="53">
        <v>204.1</v>
      </c>
      <c r="E19" s="52">
        <v>689.9</v>
      </c>
      <c r="F19" s="53">
        <v>1606.8</v>
      </c>
      <c r="G19" s="52">
        <v>2611.6</v>
      </c>
      <c r="H19" s="53">
        <v>214</v>
      </c>
      <c r="I19" s="53">
        <v>204.1</v>
      </c>
      <c r="J19" s="52">
        <v>686</v>
      </c>
      <c r="K19" s="110">
        <v>1507.5</v>
      </c>
    </row>
    <row r="20" spans="1:11" ht="30" customHeight="1">
      <c r="A20" s="35" t="s">
        <v>11</v>
      </c>
      <c r="B20" s="113">
        <v>1827.8</v>
      </c>
      <c r="C20" s="53">
        <v>201.8</v>
      </c>
      <c r="D20" s="53">
        <v>181.4</v>
      </c>
      <c r="E20" s="52">
        <v>521.20000000000005</v>
      </c>
      <c r="F20" s="53">
        <v>923.4</v>
      </c>
      <c r="G20" s="52">
        <v>1768.9</v>
      </c>
      <c r="H20" s="53">
        <v>201.8</v>
      </c>
      <c r="I20" s="53">
        <v>181.4</v>
      </c>
      <c r="J20" s="52">
        <v>500.3</v>
      </c>
      <c r="K20" s="110">
        <v>885.4</v>
      </c>
    </row>
    <row r="21" spans="1:11" ht="30" customHeight="1">
      <c r="A21" s="35" t="s">
        <v>12</v>
      </c>
      <c r="B21" s="113">
        <v>2788.1</v>
      </c>
      <c r="C21" s="53">
        <v>173.3</v>
      </c>
      <c r="D21" s="53">
        <v>270</v>
      </c>
      <c r="E21" s="52">
        <v>540.6</v>
      </c>
      <c r="F21" s="53">
        <v>1804.2</v>
      </c>
      <c r="G21" s="52">
        <v>2692.1</v>
      </c>
      <c r="H21" s="53">
        <v>172.3</v>
      </c>
      <c r="I21" s="53">
        <v>269.8</v>
      </c>
      <c r="J21" s="52">
        <v>538.9</v>
      </c>
      <c r="K21" s="110">
        <v>1711.1</v>
      </c>
    </row>
    <row r="22" spans="1:11" ht="30" customHeight="1">
      <c r="A22" s="35" t="s">
        <v>13</v>
      </c>
      <c r="B22" s="113">
        <v>11257.5</v>
      </c>
      <c r="C22" s="53">
        <v>633.4</v>
      </c>
      <c r="D22" s="53">
        <v>546.29999999999995</v>
      </c>
      <c r="E22" s="52">
        <v>2544.9</v>
      </c>
      <c r="F22" s="53">
        <v>7532.9</v>
      </c>
      <c r="G22" s="52">
        <v>10957.5</v>
      </c>
      <c r="H22" s="53">
        <v>632.9</v>
      </c>
      <c r="I22" s="53">
        <v>545.79999999999995</v>
      </c>
      <c r="J22" s="52">
        <v>2527.4</v>
      </c>
      <c r="K22" s="110">
        <v>7251.4</v>
      </c>
    </row>
    <row r="23" spans="1:11" ht="30" customHeight="1">
      <c r="A23" s="35" t="s">
        <v>14</v>
      </c>
      <c r="B23" s="113">
        <v>1623.3</v>
      </c>
      <c r="C23" s="53">
        <v>126.8</v>
      </c>
      <c r="D23" s="53">
        <v>156.30000000000001</v>
      </c>
      <c r="E23" s="52">
        <v>414.9</v>
      </c>
      <c r="F23" s="53">
        <v>925.3</v>
      </c>
      <c r="G23" s="52">
        <v>1568.9</v>
      </c>
      <c r="H23" s="53">
        <v>126.8</v>
      </c>
      <c r="I23" s="53">
        <v>156.30000000000001</v>
      </c>
      <c r="J23" s="52">
        <v>409.5</v>
      </c>
      <c r="K23" s="110">
        <v>876.3</v>
      </c>
    </row>
    <row r="24" spans="1:11" ht="30" customHeight="1">
      <c r="A24" s="35" t="s">
        <v>15</v>
      </c>
      <c r="B24" s="113">
        <v>1954.3</v>
      </c>
      <c r="C24" s="53">
        <v>175.2</v>
      </c>
      <c r="D24" s="53">
        <v>196</v>
      </c>
      <c r="E24" s="52">
        <v>545.6</v>
      </c>
      <c r="F24" s="53">
        <v>1037.5</v>
      </c>
      <c r="G24" s="52">
        <v>1909.3</v>
      </c>
      <c r="H24" s="53">
        <v>175.2</v>
      </c>
      <c r="I24" s="53">
        <v>196</v>
      </c>
      <c r="J24" s="52">
        <v>533.29999999999995</v>
      </c>
      <c r="K24" s="110">
        <v>1004.8</v>
      </c>
    </row>
    <row r="25" spans="1:11" ht="30" customHeight="1">
      <c r="A25" s="35" t="s">
        <v>16</v>
      </c>
      <c r="B25" s="113">
        <v>4932.2</v>
      </c>
      <c r="C25" s="53">
        <v>337.9</v>
      </c>
      <c r="D25" s="53">
        <v>366.5</v>
      </c>
      <c r="E25" s="52">
        <v>1205.0999999999999</v>
      </c>
      <c r="F25" s="53">
        <v>3022.7</v>
      </c>
      <c r="G25" s="52">
        <v>4767.8999999999996</v>
      </c>
      <c r="H25" s="53">
        <v>337.9</v>
      </c>
      <c r="I25" s="53">
        <v>365.8</v>
      </c>
      <c r="J25" s="52">
        <v>1191.2</v>
      </c>
      <c r="K25" s="110">
        <v>2873</v>
      </c>
    </row>
    <row r="26" spans="1:11" ht="30" customHeight="1">
      <c r="A26" s="35" t="s">
        <v>17</v>
      </c>
      <c r="B26" s="113">
        <v>2899.8</v>
      </c>
      <c r="C26" s="53">
        <v>247.3</v>
      </c>
      <c r="D26" s="53">
        <v>283.39999999999998</v>
      </c>
      <c r="E26" s="52">
        <v>804.7</v>
      </c>
      <c r="F26" s="53">
        <v>1564.4</v>
      </c>
      <c r="G26" s="52">
        <v>2779.7</v>
      </c>
      <c r="H26" s="53">
        <v>247.3</v>
      </c>
      <c r="I26" s="53">
        <v>283.39999999999998</v>
      </c>
      <c r="J26" s="52">
        <v>786</v>
      </c>
      <c r="K26" s="110">
        <v>1463</v>
      </c>
    </row>
    <row r="27" spans="1:11">
      <c r="B27" s="109"/>
      <c r="C27" s="109"/>
      <c r="D27" s="109"/>
      <c r="E27" s="109"/>
      <c r="F27" s="109"/>
      <c r="G27" s="109"/>
      <c r="H27" s="109"/>
      <c r="I27" s="109"/>
      <c r="J27" s="109"/>
      <c r="K27" s="111"/>
    </row>
    <row r="28" spans="1:11">
      <c r="A28" s="131" t="s">
        <v>142</v>
      </c>
      <c r="B28" s="109"/>
      <c r="C28" s="109"/>
      <c r="D28" s="109"/>
      <c r="E28" s="109"/>
      <c r="F28" s="109"/>
      <c r="G28" s="109"/>
      <c r="H28" s="111"/>
      <c r="K28" s="4"/>
    </row>
    <row r="29" spans="1:11">
      <c r="A29" s="131" t="s">
        <v>143</v>
      </c>
      <c r="H29" s="10"/>
      <c r="K29" s="4"/>
    </row>
  </sheetData>
  <mergeCells count="3">
    <mergeCell ref="G6:K6"/>
    <mergeCell ref="B6:F6"/>
    <mergeCell ref="B8:K8"/>
  </mergeCells>
  <phoneticPr fontId="0" type="noConversion"/>
  <pageMargins left="0.44" right="0.2" top="0.67" bottom="0.56000000000000005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9"/>
  <sheetViews>
    <sheetView zoomScaleNormal="75" workbookViewId="0"/>
  </sheetViews>
  <sheetFormatPr defaultRowHeight="15.75"/>
  <cols>
    <col min="1" max="1" width="20.140625" style="4" customWidth="1"/>
    <col min="2" max="11" width="8.7109375" style="4" customWidth="1"/>
    <col min="12" max="16384" width="9.140625" style="19"/>
  </cols>
  <sheetData>
    <row r="1" spans="1:11" ht="20.100000000000001" customHeight="1">
      <c r="A1" s="18" t="s">
        <v>120</v>
      </c>
    </row>
    <row r="2" spans="1:11" ht="20.100000000000001" customHeight="1">
      <c r="A2" s="3" t="s">
        <v>22</v>
      </c>
    </row>
    <row r="3" spans="1:11" ht="20.100000000000001" customHeight="1">
      <c r="A3" s="5" t="s">
        <v>97</v>
      </c>
    </row>
    <row r="4" spans="1:11" ht="20.100000000000001" customHeight="1">
      <c r="A4" s="20" t="s">
        <v>19</v>
      </c>
    </row>
    <row r="5" spans="1:11" ht="15.75" customHeight="1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s="21" customFormat="1" ht="39" customHeight="1">
      <c r="A6" s="54"/>
      <c r="B6" s="234" t="s">
        <v>26</v>
      </c>
      <c r="C6" s="224"/>
      <c r="D6" s="224"/>
      <c r="E6" s="224"/>
      <c r="F6" s="235"/>
      <c r="G6" s="223" t="s">
        <v>28</v>
      </c>
      <c r="H6" s="224"/>
      <c r="I6" s="224"/>
      <c r="J6" s="224"/>
      <c r="K6" s="224"/>
    </row>
    <row r="7" spans="1:11" s="21" customFormat="1" ht="93.75" customHeight="1">
      <c r="A7" s="30" t="s">
        <v>42</v>
      </c>
      <c r="B7" s="33" t="s">
        <v>36</v>
      </c>
      <c r="C7" s="48" t="s">
        <v>44</v>
      </c>
      <c r="D7" s="48" t="s">
        <v>48</v>
      </c>
      <c r="E7" s="33" t="s">
        <v>49</v>
      </c>
      <c r="F7" s="48" t="s">
        <v>52</v>
      </c>
      <c r="G7" s="33" t="s">
        <v>36</v>
      </c>
      <c r="H7" s="48" t="s">
        <v>44</v>
      </c>
      <c r="I7" s="48" t="s">
        <v>48</v>
      </c>
      <c r="J7" s="33" t="s">
        <v>49</v>
      </c>
      <c r="K7" s="49" t="s">
        <v>50</v>
      </c>
    </row>
    <row r="8" spans="1:11" s="21" customFormat="1" ht="23.25" customHeight="1" thickBot="1">
      <c r="A8" s="56"/>
      <c r="B8" s="221" t="s">
        <v>27</v>
      </c>
      <c r="C8" s="222"/>
      <c r="D8" s="222"/>
      <c r="E8" s="222"/>
      <c r="F8" s="222"/>
      <c r="G8" s="222"/>
      <c r="H8" s="222"/>
      <c r="I8" s="222"/>
      <c r="J8" s="222"/>
      <c r="K8" s="222"/>
    </row>
    <row r="9" spans="1:11" ht="12" customHeight="1">
      <c r="A9" s="35"/>
      <c r="B9" s="93"/>
      <c r="C9" s="99"/>
      <c r="D9" s="99"/>
      <c r="E9" s="99"/>
      <c r="F9" s="99"/>
      <c r="G9" s="99"/>
      <c r="H9" s="99"/>
      <c r="I9" s="99"/>
      <c r="J9" s="99"/>
      <c r="K9" s="100"/>
    </row>
    <row r="10" spans="1:11" ht="30" customHeight="1">
      <c r="A10" s="36" t="s">
        <v>25</v>
      </c>
      <c r="B10" s="50">
        <v>226958</v>
      </c>
      <c r="C10" s="51">
        <v>15022.7</v>
      </c>
      <c r="D10" s="50">
        <v>24057.3</v>
      </c>
      <c r="E10" s="51">
        <v>101241.7</v>
      </c>
      <c r="F10" s="50">
        <v>86636.3</v>
      </c>
      <c r="G10" s="51">
        <v>206606.3</v>
      </c>
      <c r="H10" s="50">
        <v>15021</v>
      </c>
      <c r="I10" s="51">
        <v>24013.599999999999</v>
      </c>
      <c r="J10" s="50">
        <v>97523.8</v>
      </c>
      <c r="K10" s="112">
        <v>70047.899999999994</v>
      </c>
    </row>
    <row r="11" spans="1:11" ht="30" customHeight="1">
      <c r="A11" s="35" t="s">
        <v>2</v>
      </c>
      <c r="B11" s="52">
        <v>13791.6</v>
      </c>
      <c r="C11" s="53">
        <v>1048.5</v>
      </c>
      <c r="D11" s="53">
        <v>1910.8</v>
      </c>
      <c r="E11" s="52">
        <v>7323.5</v>
      </c>
      <c r="F11" s="53">
        <v>3508.8</v>
      </c>
      <c r="G11" s="52">
        <v>12844.9</v>
      </c>
      <c r="H11" s="53">
        <v>1048.5</v>
      </c>
      <c r="I11" s="53">
        <v>1898.8</v>
      </c>
      <c r="J11" s="52">
        <v>7164.3</v>
      </c>
      <c r="K11" s="110">
        <v>2733.3</v>
      </c>
    </row>
    <row r="12" spans="1:11" ht="30" customHeight="1">
      <c r="A12" s="35" t="s">
        <v>3</v>
      </c>
      <c r="B12" s="52">
        <v>14014.9</v>
      </c>
      <c r="C12" s="53">
        <v>961.6</v>
      </c>
      <c r="D12" s="53">
        <v>1525.4</v>
      </c>
      <c r="E12" s="52">
        <v>6135.4</v>
      </c>
      <c r="F12" s="53">
        <v>5392.5</v>
      </c>
      <c r="G12" s="52">
        <v>12175.7</v>
      </c>
      <c r="H12" s="53">
        <v>961.6</v>
      </c>
      <c r="I12" s="53">
        <v>1522.6</v>
      </c>
      <c r="J12" s="52">
        <v>6001.5</v>
      </c>
      <c r="K12" s="110">
        <v>3690</v>
      </c>
    </row>
    <row r="13" spans="1:11" ht="30" customHeight="1">
      <c r="A13" s="35" t="s">
        <v>4</v>
      </c>
      <c r="B13" s="52">
        <v>18729.900000000001</v>
      </c>
      <c r="C13" s="53">
        <v>882.2</v>
      </c>
      <c r="D13" s="53">
        <v>1983.9</v>
      </c>
      <c r="E13" s="52">
        <v>8514.1</v>
      </c>
      <c r="F13" s="53">
        <v>7349.7</v>
      </c>
      <c r="G13" s="52">
        <v>17774.099999999999</v>
      </c>
      <c r="H13" s="53">
        <v>882.2</v>
      </c>
      <c r="I13" s="53">
        <v>1983.3</v>
      </c>
      <c r="J13" s="52">
        <v>8457.7999999999993</v>
      </c>
      <c r="K13" s="110">
        <v>6450.8</v>
      </c>
    </row>
    <row r="14" spans="1:11" ht="30" customHeight="1">
      <c r="A14" s="35" t="s">
        <v>5</v>
      </c>
      <c r="B14" s="52">
        <v>6760.1</v>
      </c>
      <c r="C14" s="53">
        <v>781.3</v>
      </c>
      <c r="D14" s="53">
        <v>1414.9</v>
      </c>
      <c r="E14" s="52">
        <v>3100.7</v>
      </c>
      <c r="F14" s="53">
        <v>1463.2</v>
      </c>
      <c r="G14" s="52">
        <v>5898.5</v>
      </c>
      <c r="H14" s="53">
        <v>781.3</v>
      </c>
      <c r="I14" s="53">
        <v>1395</v>
      </c>
      <c r="J14" s="52">
        <v>2845.6</v>
      </c>
      <c r="K14" s="110">
        <v>876.6</v>
      </c>
    </row>
    <row r="15" spans="1:11" ht="30" customHeight="1">
      <c r="A15" s="35" t="s">
        <v>6</v>
      </c>
      <c r="B15" s="52">
        <v>16023.5</v>
      </c>
      <c r="C15" s="53">
        <v>1143.3</v>
      </c>
      <c r="D15" s="53">
        <v>1029.2</v>
      </c>
      <c r="E15" s="52">
        <v>6459.9</v>
      </c>
      <c r="F15" s="53">
        <v>7391.1</v>
      </c>
      <c r="G15" s="52">
        <v>14576</v>
      </c>
      <c r="H15" s="53">
        <v>1143.3</v>
      </c>
      <c r="I15" s="53">
        <v>1029.2</v>
      </c>
      <c r="J15" s="52">
        <v>6286.8</v>
      </c>
      <c r="K15" s="110">
        <v>6116.7</v>
      </c>
    </row>
    <row r="16" spans="1:11" ht="30" customHeight="1">
      <c r="A16" s="35" t="s">
        <v>7</v>
      </c>
      <c r="B16" s="52">
        <v>19803.900000000001</v>
      </c>
      <c r="C16" s="53">
        <v>773.4</v>
      </c>
      <c r="D16" s="53">
        <v>1169.5</v>
      </c>
      <c r="E16" s="52">
        <v>5630.8</v>
      </c>
      <c r="F16" s="53">
        <v>12230.2</v>
      </c>
      <c r="G16" s="52">
        <v>17605.2</v>
      </c>
      <c r="H16" s="53">
        <v>773.4</v>
      </c>
      <c r="I16" s="53">
        <v>1169.5</v>
      </c>
      <c r="J16" s="52">
        <v>5561</v>
      </c>
      <c r="K16" s="110">
        <v>10101.299999999999</v>
      </c>
    </row>
    <row r="17" spans="1:11" ht="30" customHeight="1">
      <c r="A17" s="35" t="s">
        <v>8</v>
      </c>
      <c r="B17" s="52">
        <v>28420.7</v>
      </c>
      <c r="C17" s="53">
        <v>1971.6</v>
      </c>
      <c r="D17" s="53">
        <v>2462.1</v>
      </c>
      <c r="E17" s="52">
        <v>12366.7</v>
      </c>
      <c r="F17" s="53">
        <v>12459.5</v>
      </c>
      <c r="G17" s="52">
        <v>26959.8</v>
      </c>
      <c r="H17" s="53">
        <v>1971.6</v>
      </c>
      <c r="I17" s="53">
        <v>2461.1999999999998</v>
      </c>
      <c r="J17" s="52">
        <v>12120</v>
      </c>
      <c r="K17" s="110">
        <v>11620.3</v>
      </c>
    </row>
    <row r="18" spans="1:11" ht="30" customHeight="1">
      <c r="A18" s="35" t="s">
        <v>9</v>
      </c>
      <c r="B18" s="52">
        <v>6879</v>
      </c>
      <c r="C18" s="53">
        <v>628.1</v>
      </c>
      <c r="D18" s="53">
        <v>831.9</v>
      </c>
      <c r="E18" s="52">
        <v>3352.7</v>
      </c>
      <c r="F18" s="53">
        <v>2066.3000000000002</v>
      </c>
      <c r="G18" s="52">
        <v>6233.3</v>
      </c>
      <c r="H18" s="53">
        <v>628.1</v>
      </c>
      <c r="I18" s="53">
        <v>831.9</v>
      </c>
      <c r="J18" s="52">
        <v>3274.1</v>
      </c>
      <c r="K18" s="110">
        <v>1499.2</v>
      </c>
    </row>
    <row r="19" spans="1:11" ht="30" customHeight="1">
      <c r="A19" s="35" t="s">
        <v>10</v>
      </c>
      <c r="B19" s="52">
        <v>13183</v>
      </c>
      <c r="C19" s="53">
        <v>651.9</v>
      </c>
      <c r="D19" s="53">
        <v>1467.9</v>
      </c>
      <c r="E19" s="52">
        <v>5756.6</v>
      </c>
      <c r="F19" s="53">
        <v>5306.6</v>
      </c>
      <c r="G19" s="52">
        <v>12367.6</v>
      </c>
      <c r="H19" s="53">
        <v>651.9</v>
      </c>
      <c r="I19" s="53">
        <v>1467.9</v>
      </c>
      <c r="J19" s="52">
        <v>5644</v>
      </c>
      <c r="K19" s="110">
        <v>4603.8</v>
      </c>
    </row>
    <row r="20" spans="1:11" ht="30" customHeight="1">
      <c r="A20" s="35" t="s">
        <v>11</v>
      </c>
      <c r="B20" s="52">
        <v>10726</v>
      </c>
      <c r="C20" s="53">
        <v>773.9</v>
      </c>
      <c r="D20" s="53">
        <v>1060.8</v>
      </c>
      <c r="E20" s="52">
        <v>6166.5</v>
      </c>
      <c r="F20" s="53">
        <v>2724.8</v>
      </c>
      <c r="G20" s="52">
        <v>9618.5</v>
      </c>
      <c r="H20" s="53">
        <v>773.9</v>
      </c>
      <c r="I20" s="53">
        <v>1060.8</v>
      </c>
      <c r="J20" s="52">
        <v>5288.2</v>
      </c>
      <c r="K20" s="110">
        <v>2495.6</v>
      </c>
    </row>
    <row r="21" spans="1:11" ht="30" customHeight="1">
      <c r="A21" s="35" t="s">
        <v>12</v>
      </c>
      <c r="B21" s="52">
        <v>10063.200000000001</v>
      </c>
      <c r="C21" s="53">
        <v>732.7</v>
      </c>
      <c r="D21" s="53">
        <v>1526.7</v>
      </c>
      <c r="E21" s="52">
        <v>4758.6000000000004</v>
      </c>
      <c r="F21" s="53">
        <v>3045.2</v>
      </c>
      <c r="G21" s="52">
        <v>9083.6</v>
      </c>
      <c r="H21" s="53">
        <v>732.7</v>
      </c>
      <c r="I21" s="53">
        <v>1525.9</v>
      </c>
      <c r="J21" s="52">
        <v>4567.7</v>
      </c>
      <c r="K21" s="110">
        <v>2257.3000000000002</v>
      </c>
    </row>
    <row r="22" spans="1:11" ht="30" customHeight="1">
      <c r="A22" s="35" t="s">
        <v>13</v>
      </c>
      <c r="B22" s="52">
        <v>11922.6</v>
      </c>
      <c r="C22" s="53">
        <v>581.5</v>
      </c>
      <c r="D22" s="53">
        <v>884.4</v>
      </c>
      <c r="E22" s="52">
        <v>3547.6</v>
      </c>
      <c r="F22" s="53">
        <v>6909.1</v>
      </c>
      <c r="G22" s="52">
        <v>10621.5</v>
      </c>
      <c r="H22" s="53">
        <v>579.79999999999995</v>
      </c>
      <c r="I22" s="114">
        <v>884.4</v>
      </c>
      <c r="J22" s="52">
        <v>3512.7</v>
      </c>
      <c r="K22" s="110">
        <v>5644.6</v>
      </c>
    </row>
    <row r="23" spans="1:11" ht="30" customHeight="1">
      <c r="A23" s="35" t="s">
        <v>14</v>
      </c>
      <c r="B23" s="52">
        <v>11854.7</v>
      </c>
      <c r="C23" s="53">
        <v>627.5</v>
      </c>
      <c r="D23" s="53">
        <v>931.8</v>
      </c>
      <c r="E23" s="52">
        <v>5347</v>
      </c>
      <c r="F23" s="53">
        <v>4948.3999999999996</v>
      </c>
      <c r="G23" s="52">
        <v>10152.200000000001</v>
      </c>
      <c r="H23" s="53">
        <v>627.5</v>
      </c>
      <c r="I23" s="53">
        <v>931.8</v>
      </c>
      <c r="J23" s="52">
        <v>5077</v>
      </c>
      <c r="K23" s="110">
        <v>3515.9</v>
      </c>
    </row>
    <row r="24" spans="1:11" ht="30" customHeight="1">
      <c r="A24" s="35" t="s">
        <v>15</v>
      </c>
      <c r="B24" s="52">
        <v>11125.5</v>
      </c>
      <c r="C24" s="53">
        <v>1152</v>
      </c>
      <c r="D24" s="53">
        <v>1715.2</v>
      </c>
      <c r="E24" s="52">
        <v>6397.3</v>
      </c>
      <c r="F24" s="53">
        <v>1861</v>
      </c>
      <c r="G24" s="52">
        <v>10302.200000000001</v>
      </c>
      <c r="H24" s="53">
        <v>1152</v>
      </c>
      <c r="I24" s="53">
        <v>1713.2</v>
      </c>
      <c r="J24" s="52">
        <v>5971.1</v>
      </c>
      <c r="K24" s="110">
        <v>1465.9</v>
      </c>
    </row>
    <row r="25" spans="1:11" ht="30" customHeight="1">
      <c r="A25" s="35" t="s">
        <v>16</v>
      </c>
      <c r="B25" s="52">
        <v>22859.599999999999</v>
      </c>
      <c r="C25" s="53">
        <v>1414.9</v>
      </c>
      <c r="D25" s="53">
        <v>2317.4</v>
      </c>
      <c r="E25" s="52">
        <v>10103.4</v>
      </c>
      <c r="F25" s="53">
        <v>9023.9</v>
      </c>
      <c r="G25" s="52">
        <v>20731</v>
      </c>
      <c r="H25" s="53">
        <v>1414.9</v>
      </c>
      <c r="I25" s="53">
        <v>2313.6999999999998</v>
      </c>
      <c r="J25" s="52">
        <v>9901.6</v>
      </c>
      <c r="K25" s="110">
        <v>7100.8</v>
      </c>
    </row>
    <row r="26" spans="1:11" ht="30" customHeight="1">
      <c r="A26" s="35" t="s">
        <v>17</v>
      </c>
      <c r="B26" s="52">
        <v>10799.8</v>
      </c>
      <c r="C26" s="53">
        <v>898.3</v>
      </c>
      <c r="D26" s="53">
        <v>1825.4</v>
      </c>
      <c r="E26" s="52">
        <v>6280.9</v>
      </c>
      <c r="F26" s="53">
        <v>1795.2</v>
      </c>
      <c r="G26" s="52">
        <v>9662.2000000000007</v>
      </c>
      <c r="H26" s="53">
        <v>898.3</v>
      </c>
      <c r="I26" s="53">
        <v>1824.4</v>
      </c>
      <c r="J26" s="52">
        <v>5850.4</v>
      </c>
      <c r="K26" s="110">
        <v>1089.0999999999999</v>
      </c>
    </row>
    <row r="27" spans="1:11" s="22" customFormat="1" ht="18" customHeight="1">
      <c r="A27" s="17"/>
      <c r="B27" s="115"/>
      <c r="C27" s="115"/>
      <c r="D27" s="115"/>
      <c r="E27" s="115"/>
      <c r="F27" s="115"/>
      <c r="G27" s="115"/>
      <c r="H27" s="115"/>
      <c r="I27" s="115"/>
      <c r="J27" s="115"/>
      <c r="K27" s="115"/>
    </row>
    <row r="28" spans="1:11" s="4" customFormat="1">
      <c r="A28" s="131" t="s">
        <v>142</v>
      </c>
      <c r="B28" s="109"/>
      <c r="C28" s="109"/>
      <c r="D28" s="109"/>
      <c r="E28" s="109"/>
      <c r="F28" s="109"/>
      <c r="G28" s="109"/>
      <c r="H28" s="111"/>
    </row>
    <row r="29" spans="1:11" s="4" customFormat="1">
      <c r="A29" s="131" t="s">
        <v>143</v>
      </c>
      <c r="H29" s="10"/>
    </row>
  </sheetData>
  <mergeCells count="3">
    <mergeCell ref="B6:F6"/>
    <mergeCell ref="G6:K6"/>
    <mergeCell ref="B8:K8"/>
  </mergeCells>
  <phoneticPr fontId="0" type="noConversion"/>
  <pageMargins left="0.4" right="0.3" top="0.65" bottom="0.66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1"/>
  <sheetViews>
    <sheetView zoomScaleNormal="100" workbookViewId="0"/>
  </sheetViews>
  <sheetFormatPr defaultRowHeight="15.75"/>
  <cols>
    <col min="1" max="1" width="20.5703125" style="4" customWidth="1"/>
    <col min="2" max="2" width="7.85546875" style="4" customWidth="1"/>
    <col min="3" max="3" width="9" style="4" customWidth="1"/>
    <col min="4" max="13" width="7.85546875" style="4" customWidth="1"/>
    <col min="14" max="16384" width="9.140625" style="4"/>
  </cols>
  <sheetData>
    <row r="1" spans="1:13" ht="17.25" customHeight="1">
      <c r="A1" s="3" t="s">
        <v>121</v>
      </c>
    </row>
    <row r="2" spans="1:13" ht="17.25" customHeight="1">
      <c r="A2" s="3" t="s">
        <v>22</v>
      </c>
    </row>
    <row r="3" spans="1:13" ht="17.25" customHeight="1">
      <c r="A3" s="5" t="s">
        <v>98</v>
      </c>
    </row>
    <row r="4" spans="1:13" ht="17.25" customHeight="1">
      <c r="A4" s="20" t="s">
        <v>80</v>
      </c>
    </row>
    <row r="5" spans="1:13" ht="14.25" customHeight="1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22.5" customHeight="1">
      <c r="A6" s="211" t="s">
        <v>61</v>
      </c>
      <c r="B6" s="234" t="s">
        <v>30</v>
      </c>
      <c r="C6" s="224"/>
      <c r="D6" s="224"/>
      <c r="E6" s="224"/>
      <c r="F6" s="224"/>
      <c r="G6" s="224"/>
      <c r="H6" s="224"/>
      <c r="I6" s="224"/>
      <c r="J6" s="224"/>
      <c r="K6" s="235"/>
      <c r="L6" s="238" t="s">
        <v>57</v>
      </c>
      <c r="M6" s="239"/>
    </row>
    <row r="7" spans="1:13" s="9" customFormat="1" ht="63.75" customHeight="1">
      <c r="A7" s="212"/>
      <c r="B7" s="242" t="s">
        <v>53</v>
      </c>
      <c r="C7" s="237"/>
      <c r="D7" s="233" t="s">
        <v>34</v>
      </c>
      <c r="E7" s="237"/>
      <c r="F7" s="233" t="s">
        <v>54</v>
      </c>
      <c r="G7" s="237"/>
      <c r="H7" s="233" t="s">
        <v>55</v>
      </c>
      <c r="I7" s="237"/>
      <c r="J7" s="233" t="s">
        <v>56</v>
      </c>
      <c r="K7" s="237"/>
      <c r="L7" s="240"/>
      <c r="M7" s="241"/>
    </row>
    <row r="8" spans="1:13" s="9" customFormat="1" ht="82.5" customHeight="1" thickBot="1">
      <c r="A8" s="213"/>
      <c r="B8" s="57" t="s">
        <v>58</v>
      </c>
      <c r="C8" s="32" t="s">
        <v>59</v>
      </c>
      <c r="D8" s="31" t="s">
        <v>58</v>
      </c>
      <c r="E8" s="32" t="s">
        <v>59</v>
      </c>
      <c r="F8" s="31" t="s">
        <v>60</v>
      </c>
      <c r="G8" s="32" t="s">
        <v>59</v>
      </c>
      <c r="H8" s="31" t="s">
        <v>60</v>
      </c>
      <c r="I8" s="32" t="s">
        <v>59</v>
      </c>
      <c r="J8" s="31" t="s">
        <v>60</v>
      </c>
      <c r="K8" s="58" t="s">
        <v>59</v>
      </c>
      <c r="L8" s="31" t="s">
        <v>60</v>
      </c>
      <c r="M8" s="32" t="s">
        <v>59</v>
      </c>
    </row>
    <row r="9" spans="1:13" ht="12.75" customHeight="1">
      <c r="A9" s="35"/>
      <c r="B9" s="94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2"/>
    </row>
    <row r="10" spans="1:13" ht="27" customHeight="1">
      <c r="A10" s="36" t="s">
        <v>84</v>
      </c>
      <c r="B10" s="60">
        <v>16363</v>
      </c>
      <c r="C10" s="61">
        <v>838728</v>
      </c>
      <c r="D10" s="61">
        <v>608</v>
      </c>
      <c r="E10" s="61">
        <v>221272</v>
      </c>
      <c r="F10" s="61">
        <v>2879</v>
      </c>
      <c r="G10" s="61">
        <v>224207</v>
      </c>
      <c r="H10" s="61">
        <v>12650</v>
      </c>
      <c r="I10" s="61">
        <v>390884</v>
      </c>
      <c r="J10" s="61">
        <v>226</v>
      </c>
      <c r="K10" s="61">
        <v>2365</v>
      </c>
      <c r="L10" s="108">
        <v>111</v>
      </c>
      <c r="M10" s="62">
        <v>150298</v>
      </c>
    </row>
    <row r="11" spans="1:13" ht="27" customHeight="1">
      <c r="A11" s="35" t="s">
        <v>2</v>
      </c>
      <c r="B11" s="63">
        <v>1312</v>
      </c>
      <c r="C11" s="64">
        <v>68697</v>
      </c>
      <c r="D11" s="64">
        <v>56</v>
      </c>
      <c r="E11" s="64">
        <v>24291</v>
      </c>
      <c r="F11" s="64">
        <v>174</v>
      </c>
      <c r="G11" s="64">
        <v>13588</v>
      </c>
      <c r="H11" s="64">
        <v>1054</v>
      </c>
      <c r="I11" s="64">
        <v>30441</v>
      </c>
      <c r="J11" s="64">
        <v>28</v>
      </c>
      <c r="K11" s="65">
        <v>377</v>
      </c>
      <c r="L11" s="41">
        <v>7</v>
      </c>
      <c r="M11" s="66">
        <v>11698</v>
      </c>
    </row>
    <row r="12" spans="1:13" ht="27" customHeight="1">
      <c r="A12" s="35" t="s">
        <v>3</v>
      </c>
      <c r="B12" s="63">
        <v>2334</v>
      </c>
      <c r="C12" s="64">
        <v>108311</v>
      </c>
      <c r="D12" s="64">
        <v>54</v>
      </c>
      <c r="E12" s="64">
        <v>19008</v>
      </c>
      <c r="F12" s="64">
        <v>374</v>
      </c>
      <c r="G12" s="64">
        <v>29670</v>
      </c>
      <c r="H12" s="64">
        <v>1899</v>
      </c>
      <c r="I12" s="64">
        <v>59537</v>
      </c>
      <c r="J12" s="64">
        <v>7</v>
      </c>
      <c r="K12" s="65">
        <v>96</v>
      </c>
      <c r="L12" s="133" t="s">
        <v>101</v>
      </c>
      <c r="M12" s="66" t="s">
        <v>101</v>
      </c>
    </row>
    <row r="13" spans="1:13" ht="27" customHeight="1">
      <c r="A13" s="35" t="s">
        <v>4</v>
      </c>
      <c r="B13" s="63">
        <v>1359</v>
      </c>
      <c r="C13" s="64">
        <v>76314</v>
      </c>
      <c r="D13" s="64">
        <v>60</v>
      </c>
      <c r="E13" s="64">
        <v>21393</v>
      </c>
      <c r="F13" s="64">
        <v>292</v>
      </c>
      <c r="G13" s="64">
        <v>20660</v>
      </c>
      <c r="H13" s="64">
        <v>1006</v>
      </c>
      <c r="I13" s="64">
        <v>34251</v>
      </c>
      <c r="J13" s="133">
        <v>1</v>
      </c>
      <c r="K13" s="133">
        <v>10</v>
      </c>
      <c r="L13" s="41">
        <v>6</v>
      </c>
      <c r="M13" s="66">
        <v>5240</v>
      </c>
    </row>
    <row r="14" spans="1:13" ht="27" customHeight="1">
      <c r="A14" s="35" t="s">
        <v>5</v>
      </c>
      <c r="B14" s="63">
        <v>902</v>
      </c>
      <c r="C14" s="64">
        <v>36877</v>
      </c>
      <c r="D14" s="64">
        <v>21</v>
      </c>
      <c r="E14" s="64">
        <v>6256</v>
      </c>
      <c r="F14" s="64">
        <v>170</v>
      </c>
      <c r="G14" s="64">
        <v>12349</v>
      </c>
      <c r="H14" s="64">
        <v>666</v>
      </c>
      <c r="I14" s="64">
        <v>17843</v>
      </c>
      <c r="J14" s="64">
        <v>45</v>
      </c>
      <c r="K14" s="65">
        <v>429</v>
      </c>
      <c r="L14" s="133" t="s">
        <v>101</v>
      </c>
      <c r="M14" s="66" t="s">
        <v>101</v>
      </c>
    </row>
    <row r="15" spans="1:13" ht="27" customHeight="1">
      <c r="A15" s="35" t="s">
        <v>6</v>
      </c>
      <c r="B15" s="63">
        <v>912</v>
      </c>
      <c r="C15" s="64">
        <v>48087</v>
      </c>
      <c r="D15" s="64">
        <v>40</v>
      </c>
      <c r="E15" s="64">
        <v>14149</v>
      </c>
      <c r="F15" s="64">
        <v>163</v>
      </c>
      <c r="G15" s="64">
        <v>14347</v>
      </c>
      <c r="H15" s="64">
        <v>686</v>
      </c>
      <c r="I15" s="64">
        <v>19375</v>
      </c>
      <c r="J15" s="133">
        <v>23</v>
      </c>
      <c r="K15" s="133">
        <v>216</v>
      </c>
      <c r="L15" s="133" t="s">
        <v>101</v>
      </c>
      <c r="M15" s="66" t="s">
        <v>101</v>
      </c>
    </row>
    <row r="16" spans="1:13" ht="27" customHeight="1">
      <c r="A16" s="35" t="s">
        <v>7</v>
      </c>
      <c r="B16" s="63">
        <v>340</v>
      </c>
      <c r="C16" s="64">
        <v>15028</v>
      </c>
      <c r="D16" s="64">
        <v>7</v>
      </c>
      <c r="E16" s="64">
        <v>3138</v>
      </c>
      <c r="F16" s="64">
        <v>42</v>
      </c>
      <c r="G16" s="64">
        <v>4069</v>
      </c>
      <c r="H16" s="64">
        <v>274</v>
      </c>
      <c r="I16" s="64">
        <v>7600</v>
      </c>
      <c r="J16" s="106">
        <v>17</v>
      </c>
      <c r="K16" s="105">
        <v>221</v>
      </c>
      <c r="L16" s="41">
        <v>5</v>
      </c>
      <c r="M16" s="66">
        <v>7582</v>
      </c>
    </row>
    <row r="17" spans="1:13" ht="27" customHeight="1">
      <c r="A17" s="35" t="s">
        <v>8</v>
      </c>
      <c r="B17" s="63">
        <v>2353</v>
      </c>
      <c r="C17" s="64">
        <v>137226</v>
      </c>
      <c r="D17" s="64">
        <v>138</v>
      </c>
      <c r="E17" s="64">
        <v>47663</v>
      </c>
      <c r="F17" s="64">
        <v>387</v>
      </c>
      <c r="G17" s="64">
        <v>32546</v>
      </c>
      <c r="H17" s="64">
        <v>1801</v>
      </c>
      <c r="I17" s="64">
        <v>56717</v>
      </c>
      <c r="J17" s="64">
        <v>27</v>
      </c>
      <c r="K17" s="65">
        <v>300</v>
      </c>
      <c r="L17" s="41">
        <v>22</v>
      </c>
      <c r="M17" s="66">
        <v>24744</v>
      </c>
    </row>
    <row r="18" spans="1:13" ht="27" customHeight="1">
      <c r="A18" s="35" t="s">
        <v>9</v>
      </c>
      <c r="B18" s="63">
        <v>417</v>
      </c>
      <c r="C18" s="64">
        <v>13116</v>
      </c>
      <c r="D18" s="64">
        <v>3</v>
      </c>
      <c r="E18" s="64">
        <v>507</v>
      </c>
      <c r="F18" s="64">
        <v>65</v>
      </c>
      <c r="G18" s="64">
        <v>3094</v>
      </c>
      <c r="H18" s="64">
        <v>340</v>
      </c>
      <c r="I18" s="64">
        <v>9445</v>
      </c>
      <c r="J18" s="64">
        <v>9</v>
      </c>
      <c r="K18" s="65">
        <v>70</v>
      </c>
      <c r="L18" s="40">
        <v>16</v>
      </c>
      <c r="M18" s="66">
        <v>30433</v>
      </c>
    </row>
    <row r="19" spans="1:13" ht="27" customHeight="1">
      <c r="A19" s="35" t="s">
        <v>10</v>
      </c>
      <c r="B19" s="63">
        <v>694</v>
      </c>
      <c r="C19" s="64">
        <v>33000</v>
      </c>
      <c r="D19" s="64">
        <v>24</v>
      </c>
      <c r="E19" s="64">
        <v>7730</v>
      </c>
      <c r="F19" s="64">
        <v>91</v>
      </c>
      <c r="G19" s="64">
        <v>7293</v>
      </c>
      <c r="H19" s="64">
        <v>577</v>
      </c>
      <c r="I19" s="64">
        <v>17957</v>
      </c>
      <c r="J19" s="106">
        <v>2</v>
      </c>
      <c r="K19" s="106">
        <v>20</v>
      </c>
      <c r="L19" s="41">
        <v>13</v>
      </c>
      <c r="M19" s="66">
        <v>12702</v>
      </c>
    </row>
    <row r="20" spans="1:13" ht="27" customHeight="1">
      <c r="A20" s="35" t="s">
        <v>11</v>
      </c>
      <c r="B20" s="63">
        <v>637</v>
      </c>
      <c r="C20" s="64">
        <v>37438</v>
      </c>
      <c r="D20" s="64">
        <v>35</v>
      </c>
      <c r="E20" s="64">
        <v>10904</v>
      </c>
      <c r="F20" s="64">
        <v>151</v>
      </c>
      <c r="G20" s="64">
        <v>11136</v>
      </c>
      <c r="H20" s="64">
        <v>442</v>
      </c>
      <c r="I20" s="64">
        <v>15325</v>
      </c>
      <c r="J20" s="64">
        <v>9</v>
      </c>
      <c r="K20" s="65">
        <v>73</v>
      </c>
      <c r="L20" s="41">
        <v>11</v>
      </c>
      <c r="M20" s="66">
        <v>15292</v>
      </c>
    </row>
    <row r="21" spans="1:13" ht="27" customHeight="1">
      <c r="A21" s="35" t="s">
        <v>12</v>
      </c>
      <c r="B21" s="63">
        <v>755</v>
      </c>
      <c r="C21" s="64">
        <v>40260</v>
      </c>
      <c r="D21" s="64">
        <v>19</v>
      </c>
      <c r="E21" s="64">
        <v>11407</v>
      </c>
      <c r="F21" s="64">
        <v>107</v>
      </c>
      <c r="G21" s="64">
        <v>8656</v>
      </c>
      <c r="H21" s="64">
        <v>609</v>
      </c>
      <c r="I21" s="64">
        <v>19939</v>
      </c>
      <c r="J21" s="64">
        <v>20</v>
      </c>
      <c r="K21" s="65">
        <v>258</v>
      </c>
      <c r="L21" s="133" t="s">
        <v>101</v>
      </c>
      <c r="M21" s="66" t="s">
        <v>101</v>
      </c>
    </row>
    <row r="22" spans="1:13" ht="27" customHeight="1">
      <c r="A22" s="35" t="s">
        <v>13</v>
      </c>
      <c r="B22" s="63">
        <v>744</v>
      </c>
      <c r="C22" s="64">
        <v>34465</v>
      </c>
      <c r="D22" s="64">
        <v>25</v>
      </c>
      <c r="E22" s="64">
        <v>9791</v>
      </c>
      <c r="F22" s="64">
        <v>97</v>
      </c>
      <c r="G22" s="64">
        <v>7176</v>
      </c>
      <c r="H22" s="64">
        <v>610</v>
      </c>
      <c r="I22" s="64">
        <v>17389</v>
      </c>
      <c r="J22" s="133">
        <v>12</v>
      </c>
      <c r="K22" s="133">
        <v>109</v>
      </c>
      <c r="L22" s="41">
        <v>11</v>
      </c>
      <c r="M22" s="66">
        <v>19897</v>
      </c>
    </row>
    <row r="23" spans="1:13" ht="27" customHeight="1">
      <c r="A23" s="35" t="s">
        <v>14</v>
      </c>
      <c r="B23" s="63">
        <v>424</v>
      </c>
      <c r="C23" s="64">
        <v>21406</v>
      </c>
      <c r="D23" s="64">
        <v>23</v>
      </c>
      <c r="E23" s="64">
        <v>7313</v>
      </c>
      <c r="F23" s="64">
        <v>52</v>
      </c>
      <c r="G23" s="64">
        <v>4428</v>
      </c>
      <c r="H23" s="64">
        <v>349</v>
      </c>
      <c r="I23" s="64">
        <v>9665</v>
      </c>
      <c r="J23" s="133" t="s">
        <v>101</v>
      </c>
      <c r="K23" s="133" t="s">
        <v>101</v>
      </c>
      <c r="L23" s="133" t="s">
        <v>101</v>
      </c>
      <c r="M23" s="66" t="s">
        <v>101</v>
      </c>
    </row>
    <row r="24" spans="1:13" ht="27" customHeight="1">
      <c r="A24" s="35" t="s">
        <v>15</v>
      </c>
      <c r="B24" s="63">
        <v>761</v>
      </c>
      <c r="C24" s="64">
        <v>44995</v>
      </c>
      <c r="D24" s="64">
        <v>47</v>
      </c>
      <c r="E24" s="64">
        <v>13831</v>
      </c>
      <c r="F24" s="64">
        <v>190</v>
      </c>
      <c r="G24" s="64">
        <v>14439</v>
      </c>
      <c r="H24" s="64">
        <v>518</v>
      </c>
      <c r="I24" s="64">
        <v>16698</v>
      </c>
      <c r="J24" s="64">
        <v>6</v>
      </c>
      <c r="K24" s="65">
        <v>27</v>
      </c>
      <c r="L24" s="41">
        <v>10</v>
      </c>
      <c r="M24" s="66">
        <v>15584</v>
      </c>
    </row>
    <row r="25" spans="1:13" ht="27" customHeight="1">
      <c r="A25" s="35" t="s">
        <v>16</v>
      </c>
      <c r="B25" s="63">
        <v>1311</v>
      </c>
      <c r="C25" s="64">
        <v>55488</v>
      </c>
      <c r="D25" s="64">
        <v>19</v>
      </c>
      <c r="E25" s="64">
        <v>5752</v>
      </c>
      <c r="F25" s="64">
        <v>210</v>
      </c>
      <c r="G25" s="64">
        <v>16263</v>
      </c>
      <c r="H25" s="64">
        <v>1077</v>
      </c>
      <c r="I25" s="64">
        <v>33394</v>
      </c>
      <c r="J25" s="66">
        <v>5</v>
      </c>
      <c r="K25" s="66">
        <v>79</v>
      </c>
      <c r="L25" s="106">
        <v>2</v>
      </c>
      <c r="M25" s="107">
        <v>1600</v>
      </c>
    </row>
    <row r="26" spans="1:13" ht="27" customHeight="1">
      <c r="A26" s="35" t="s">
        <v>17</v>
      </c>
      <c r="B26" s="63">
        <v>1108</v>
      </c>
      <c r="C26" s="64">
        <v>68020</v>
      </c>
      <c r="D26" s="64">
        <v>37</v>
      </c>
      <c r="E26" s="64">
        <v>18139</v>
      </c>
      <c r="F26" s="64">
        <v>314</v>
      </c>
      <c r="G26" s="64">
        <v>24493</v>
      </c>
      <c r="H26" s="64">
        <v>742</v>
      </c>
      <c r="I26" s="64">
        <v>25308</v>
      </c>
      <c r="J26" s="64">
        <v>15</v>
      </c>
      <c r="K26" s="65">
        <v>80</v>
      </c>
      <c r="L26" s="40">
        <v>8</v>
      </c>
      <c r="M26" s="137">
        <v>5526</v>
      </c>
    </row>
    <row r="27" spans="1:13" ht="10.5" customHeight="1">
      <c r="A27" s="10"/>
    </row>
    <row r="28" spans="1:13" s="98" customFormat="1" ht="18.75" customHeight="1">
      <c r="A28" s="97" t="s">
        <v>144</v>
      </c>
    </row>
    <row r="29" spans="1:13" s="2" customFormat="1" ht="18.75" customHeight="1">
      <c r="A29" s="68" t="s">
        <v>92</v>
      </c>
    </row>
    <row r="30" spans="1:13" s="2" customFormat="1" ht="18.75" customHeight="1">
      <c r="A30" s="67" t="s">
        <v>145</v>
      </c>
    </row>
    <row r="31" spans="1:13" s="2" customFormat="1" ht="16.5" customHeight="1">
      <c r="A31" s="28" t="s">
        <v>93</v>
      </c>
    </row>
  </sheetData>
  <mergeCells count="8">
    <mergeCell ref="A6:A8"/>
    <mergeCell ref="J7:K7"/>
    <mergeCell ref="L6:M7"/>
    <mergeCell ref="B7:C7"/>
    <mergeCell ref="B6:K6"/>
    <mergeCell ref="D7:E7"/>
    <mergeCell ref="F7:G7"/>
    <mergeCell ref="H7:I7"/>
  </mergeCells>
  <phoneticPr fontId="0" type="noConversion"/>
  <pageMargins left="0.35433070866141736" right="0.27559055118110237" top="0.62992125984251968" bottom="0.6692913385826772" header="0.51181102362204722" footer="0.51181102362204722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9"/>
  <sheetViews>
    <sheetView workbookViewId="0"/>
  </sheetViews>
  <sheetFormatPr defaultRowHeight="15.75"/>
  <cols>
    <col min="1" max="1" width="19.42578125" style="4" customWidth="1"/>
    <col min="2" max="2" width="13.85546875" style="4" customWidth="1"/>
    <col min="3" max="3" width="10.7109375" style="4" customWidth="1"/>
    <col min="4" max="4" width="10.140625" style="4" customWidth="1"/>
    <col min="5" max="5" width="14.42578125" style="4" customWidth="1"/>
    <col min="6" max="6" width="10.85546875" style="4" customWidth="1"/>
    <col min="7" max="7" width="15.140625" style="10" customWidth="1"/>
    <col min="8" max="8" width="10.85546875" style="4" customWidth="1"/>
    <col min="9" max="16384" width="9.140625" style="4"/>
  </cols>
  <sheetData>
    <row r="1" spans="1:9" s="9" customFormat="1" ht="20.25" customHeight="1">
      <c r="A1" s="3" t="s">
        <v>122</v>
      </c>
      <c r="B1" s="11"/>
      <c r="C1" s="4"/>
      <c r="D1" s="4"/>
      <c r="E1" s="4"/>
      <c r="F1" s="4"/>
      <c r="G1" s="10"/>
      <c r="H1" s="4"/>
      <c r="I1" s="11"/>
    </row>
    <row r="2" spans="1:9" ht="15.75" customHeight="1">
      <c r="A2" s="3" t="s">
        <v>22</v>
      </c>
      <c r="B2" s="11"/>
      <c r="I2" s="11"/>
    </row>
    <row r="3" spans="1:9" ht="18.75" customHeight="1">
      <c r="A3" s="5" t="s">
        <v>99</v>
      </c>
      <c r="B3" s="11"/>
      <c r="I3" s="11"/>
    </row>
    <row r="4" spans="1:9" ht="18" customHeight="1">
      <c r="A4" s="5" t="s">
        <v>80</v>
      </c>
      <c r="B4" s="11"/>
      <c r="I4" s="11"/>
    </row>
    <row r="5" spans="1:9" ht="18" customHeight="1" thickBot="1">
      <c r="A5" s="8"/>
      <c r="B5" s="116"/>
      <c r="C5" s="8"/>
      <c r="D5" s="8"/>
      <c r="E5" s="8"/>
      <c r="F5" s="8"/>
      <c r="G5" s="8"/>
      <c r="H5" s="8"/>
      <c r="I5" s="11"/>
    </row>
    <row r="6" spans="1:9" ht="48.75" customHeight="1">
      <c r="A6" s="211" t="s">
        <v>66</v>
      </c>
      <c r="B6" s="234" t="s">
        <v>62</v>
      </c>
      <c r="C6" s="235"/>
      <c r="D6" s="244" t="s">
        <v>129</v>
      </c>
      <c r="E6" s="223" t="s">
        <v>63</v>
      </c>
      <c r="F6" s="235"/>
      <c r="G6" s="223" t="s">
        <v>64</v>
      </c>
      <c r="H6" s="224"/>
      <c r="I6" s="117"/>
    </row>
    <row r="7" spans="1:9" ht="73.5" customHeight="1" thickBot="1">
      <c r="A7" s="213"/>
      <c r="B7" s="118" t="s">
        <v>128</v>
      </c>
      <c r="C7" s="69" t="s">
        <v>65</v>
      </c>
      <c r="D7" s="245"/>
      <c r="E7" s="118" t="s">
        <v>128</v>
      </c>
      <c r="F7" s="69" t="s">
        <v>65</v>
      </c>
      <c r="G7" s="118" t="s">
        <v>128</v>
      </c>
      <c r="H7" s="70" t="s">
        <v>65</v>
      </c>
      <c r="I7" s="11"/>
    </row>
    <row r="8" spans="1:9" ht="13.5" customHeight="1">
      <c r="A8" s="71"/>
      <c r="B8" s="103"/>
      <c r="C8" s="99"/>
      <c r="D8" s="139"/>
      <c r="E8" s="104"/>
      <c r="F8" s="104"/>
      <c r="G8" s="139"/>
      <c r="H8" s="95"/>
      <c r="I8" s="11"/>
    </row>
    <row r="9" spans="1:9" ht="27" customHeight="1">
      <c r="A9" s="36" t="s">
        <v>25</v>
      </c>
      <c r="B9" s="157">
        <v>19389446</v>
      </c>
      <c r="C9" s="158">
        <v>503.67876544209832</v>
      </c>
      <c r="D9" s="159">
        <v>102602</v>
      </c>
      <c r="E9" s="159">
        <v>2962064</v>
      </c>
      <c r="F9" s="146">
        <v>84.229860826645407</v>
      </c>
      <c r="G9" s="160">
        <v>1153169</v>
      </c>
      <c r="H9" s="148">
        <v>29.955819174312616</v>
      </c>
      <c r="I9" s="11"/>
    </row>
    <row r="10" spans="1:9" ht="27" customHeight="1">
      <c r="A10" s="35" t="s">
        <v>2</v>
      </c>
      <c r="B10" s="161">
        <v>1499960</v>
      </c>
      <c r="C10" s="162">
        <v>515.45070321378341</v>
      </c>
      <c r="D10" s="163">
        <v>8339</v>
      </c>
      <c r="E10" s="163">
        <v>215025</v>
      </c>
      <c r="F10" s="147">
        <v>79.035820311842244</v>
      </c>
      <c r="G10" s="164">
        <v>65665</v>
      </c>
      <c r="H10" s="149">
        <v>22.565315359431644</v>
      </c>
      <c r="I10" s="11"/>
    </row>
    <row r="11" spans="1:9" ht="27" customHeight="1">
      <c r="A11" s="35" t="s">
        <v>3</v>
      </c>
      <c r="B11" s="161">
        <v>1035753</v>
      </c>
      <c r="C11" s="162">
        <v>494.96837372715959</v>
      </c>
      <c r="D11" s="163">
        <v>5392</v>
      </c>
      <c r="E11" s="163">
        <v>149151</v>
      </c>
      <c r="F11" s="147">
        <v>77.72235401163357</v>
      </c>
      <c r="G11" s="164">
        <v>75544</v>
      </c>
      <c r="H11" s="149">
        <v>36.101165842478409</v>
      </c>
      <c r="I11" s="11"/>
    </row>
    <row r="12" spans="1:9" ht="27" customHeight="1">
      <c r="A12" s="35" t="s">
        <v>4</v>
      </c>
      <c r="B12" s="161">
        <v>1024918</v>
      </c>
      <c r="C12" s="162">
        <v>475.34633490248825</v>
      </c>
      <c r="D12" s="163">
        <v>6495</v>
      </c>
      <c r="E12" s="163">
        <v>147048</v>
      </c>
      <c r="F12" s="147">
        <v>74.507803260441065</v>
      </c>
      <c r="G12" s="164">
        <v>74564</v>
      </c>
      <c r="H12" s="149">
        <v>34.58200960044524</v>
      </c>
      <c r="I12" s="11"/>
    </row>
    <row r="13" spans="1:9" ht="27" customHeight="1">
      <c r="A13" s="35" t="s">
        <v>5</v>
      </c>
      <c r="B13" s="161">
        <v>539403</v>
      </c>
      <c r="C13" s="162">
        <v>528.06543510822632</v>
      </c>
      <c r="D13" s="163">
        <v>2383</v>
      </c>
      <c r="E13" s="163">
        <v>77555</v>
      </c>
      <c r="F13" s="147">
        <v>83.151732307360959</v>
      </c>
      <c r="G13" s="164">
        <v>36105</v>
      </c>
      <c r="H13" s="149">
        <v>35.346118828746803</v>
      </c>
      <c r="I13" s="11"/>
    </row>
    <row r="14" spans="1:9" ht="27" customHeight="1">
      <c r="A14" s="35" t="s">
        <v>6</v>
      </c>
      <c r="B14" s="161">
        <v>1275881</v>
      </c>
      <c r="C14" s="162">
        <v>507.69350756219524</v>
      </c>
      <c r="D14" s="163">
        <v>6043</v>
      </c>
      <c r="E14" s="163">
        <v>211102</v>
      </c>
      <c r="F14" s="147">
        <v>90.634130929496038</v>
      </c>
      <c r="G14" s="164">
        <v>78880</v>
      </c>
      <c r="H14" s="149">
        <v>31.387616773434171</v>
      </c>
      <c r="I14" s="11"/>
    </row>
    <row r="15" spans="1:9" ht="27" customHeight="1">
      <c r="A15" s="35" t="s">
        <v>7</v>
      </c>
      <c r="B15" s="161">
        <v>1615661</v>
      </c>
      <c r="C15" s="162">
        <v>480.7683552338122</v>
      </c>
      <c r="D15" s="163">
        <v>10845</v>
      </c>
      <c r="E15" s="163">
        <v>249556</v>
      </c>
      <c r="F15" s="147">
        <v>79.635336865857425</v>
      </c>
      <c r="G15" s="164">
        <v>92389</v>
      </c>
      <c r="H15" s="149">
        <v>27.491972370253833</v>
      </c>
      <c r="I15" s="11"/>
    </row>
    <row r="16" spans="1:9" ht="27" customHeight="1">
      <c r="A16" s="35" t="s">
        <v>8</v>
      </c>
      <c r="B16" s="161">
        <v>2939281</v>
      </c>
      <c r="C16" s="162">
        <v>552.82479818839761</v>
      </c>
      <c r="D16" s="163">
        <v>15471</v>
      </c>
      <c r="E16" s="163">
        <v>520099</v>
      </c>
      <c r="F16" s="147">
        <v>110.08042371032417</v>
      </c>
      <c r="G16" s="164">
        <v>144814</v>
      </c>
      <c r="H16" s="149">
        <v>27.236854974007116</v>
      </c>
      <c r="I16" s="11"/>
    </row>
    <row r="17" spans="1:10" ht="27" customHeight="1">
      <c r="A17" s="35" t="s">
        <v>9</v>
      </c>
      <c r="B17" s="161">
        <v>552176</v>
      </c>
      <c r="C17" s="162">
        <v>549.74831145660767</v>
      </c>
      <c r="D17" s="163">
        <v>2482</v>
      </c>
      <c r="E17" s="163">
        <v>68534</v>
      </c>
      <c r="F17" s="147">
        <v>74.825570281636288</v>
      </c>
      <c r="G17" s="164">
        <v>24988</v>
      </c>
      <c r="H17" s="149">
        <v>24.878138141965081</v>
      </c>
      <c r="I17" s="11"/>
    </row>
    <row r="18" spans="1:10" ht="27" customHeight="1">
      <c r="A18" s="35" t="s">
        <v>10</v>
      </c>
      <c r="B18" s="161">
        <v>949910</v>
      </c>
      <c r="C18" s="162">
        <v>446.11500337670606</v>
      </c>
      <c r="D18" s="163">
        <v>5232</v>
      </c>
      <c r="E18" s="163">
        <v>137904</v>
      </c>
      <c r="F18" s="147">
        <v>69.600064622358389</v>
      </c>
      <c r="G18" s="164">
        <v>91824</v>
      </c>
      <c r="H18" s="149">
        <v>43.12415288823432</v>
      </c>
      <c r="I18" s="11"/>
    </row>
    <row r="19" spans="1:10" ht="27" customHeight="1">
      <c r="A19" s="35" t="s">
        <v>11</v>
      </c>
      <c r="B19" s="161">
        <v>518512</v>
      </c>
      <c r="C19" s="162">
        <v>433.91396400731401</v>
      </c>
      <c r="D19" s="163">
        <v>2414</v>
      </c>
      <c r="E19" s="163">
        <v>77493</v>
      </c>
      <c r="F19" s="147">
        <v>71.373638558451503</v>
      </c>
      <c r="G19" s="164">
        <v>35347</v>
      </c>
      <c r="H19" s="149">
        <v>29.579945856154783</v>
      </c>
      <c r="I19" s="11"/>
    </row>
    <row r="20" spans="1:10" ht="27" customHeight="1">
      <c r="A20" s="35" t="s">
        <v>12</v>
      </c>
      <c r="B20" s="161">
        <v>1150847</v>
      </c>
      <c r="C20" s="162">
        <v>501.28124658345132</v>
      </c>
      <c r="D20" s="163">
        <v>6513</v>
      </c>
      <c r="E20" s="163">
        <v>175689</v>
      </c>
      <c r="F20" s="147">
        <v>84.642856053917328</v>
      </c>
      <c r="G20" s="164">
        <v>59368</v>
      </c>
      <c r="H20" s="149">
        <v>25.859271516688437</v>
      </c>
      <c r="I20" s="11"/>
    </row>
    <row r="21" spans="1:10" ht="23.25" customHeight="1">
      <c r="A21" s="35" t="s">
        <v>13</v>
      </c>
      <c r="B21" s="161">
        <v>2273850</v>
      </c>
      <c r="C21" s="162">
        <v>494.37464982203295</v>
      </c>
      <c r="D21" s="163">
        <v>10321</v>
      </c>
      <c r="E21" s="163">
        <v>299942</v>
      </c>
      <c r="F21" s="147">
        <v>71.124854792326119</v>
      </c>
      <c r="G21" s="164">
        <v>107574</v>
      </c>
      <c r="H21" s="149">
        <v>23.388463874026595</v>
      </c>
      <c r="I21" s="11"/>
      <c r="J21" s="2"/>
    </row>
    <row r="22" spans="1:10" s="2" customFormat="1" ht="23.25" customHeight="1">
      <c r="A22" s="35" t="s">
        <v>14</v>
      </c>
      <c r="B22" s="161">
        <v>594836</v>
      </c>
      <c r="C22" s="162">
        <v>469.02516008417973</v>
      </c>
      <c r="D22" s="163">
        <v>4368</v>
      </c>
      <c r="E22" s="163">
        <v>114614</v>
      </c>
      <c r="F22" s="147">
        <v>97.085013156037618</v>
      </c>
      <c r="G22" s="164">
        <v>40120</v>
      </c>
      <c r="H22" s="149">
        <v>31.634415910565753</v>
      </c>
      <c r="I22" s="11"/>
    </row>
    <row r="23" spans="1:10" s="2" customFormat="1" ht="23.25" customHeight="1">
      <c r="A23" s="35" t="s">
        <v>15</v>
      </c>
      <c r="B23" s="161">
        <v>651036</v>
      </c>
      <c r="C23" s="162">
        <v>449.94764723567039</v>
      </c>
      <c r="D23" s="163">
        <v>3785</v>
      </c>
      <c r="E23" s="163">
        <v>93273</v>
      </c>
      <c r="F23" s="147">
        <v>69.567320817048682</v>
      </c>
      <c r="G23" s="164">
        <v>48169</v>
      </c>
      <c r="H23" s="149">
        <v>33.290829108828092</v>
      </c>
      <c r="I23" s="11"/>
    </row>
    <row r="24" spans="1:10" s="2" customFormat="1" ht="27" customHeight="1">
      <c r="A24" s="35" t="s">
        <v>16</v>
      </c>
      <c r="B24" s="161">
        <v>1955552</v>
      </c>
      <c r="C24" s="162">
        <v>564.04470011098886</v>
      </c>
      <c r="D24" s="163">
        <v>7648</v>
      </c>
      <c r="E24" s="163">
        <v>303158</v>
      </c>
      <c r="F24" s="147">
        <v>97.107714530305017</v>
      </c>
      <c r="G24" s="164">
        <v>121097</v>
      </c>
      <c r="H24" s="149">
        <v>34.928307224425843</v>
      </c>
      <c r="I24" s="11"/>
      <c r="J24" s="4"/>
    </row>
    <row r="25" spans="1:10" ht="24.75" customHeight="1">
      <c r="A25" s="35" t="s">
        <v>17</v>
      </c>
      <c r="B25" s="161">
        <v>811870</v>
      </c>
      <c r="C25" s="162">
        <v>472.33022332812254</v>
      </c>
      <c r="D25" s="163">
        <v>4871</v>
      </c>
      <c r="E25" s="163">
        <v>121921</v>
      </c>
      <c r="F25" s="147">
        <v>77.393692683701602</v>
      </c>
      <c r="G25" s="164">
        <v>56721</v>
      </c>
      <c r="H25" s="149">
        <v>32.999177943998959</v>
      </c>
      <c r="I25" s="11"/>
    </row>
    <row r="26" spans="1:10">
      <c r="A26" s="10"/>
      <c r="B26" s="124"/>
      <c r="C26" s="124"/>
      <c r="D26" s="124"/>
      <c r="E26" s="125"/>
      <c r="F26" s="124"/>
      <c r="G26" s="126"/>
      <c r="H26" s="124"/>
      <c r="I26" s="11"/>
    </row>
    <row r="27" spans="1:10" ht="27.75" customHeight="1">
      <c r="A27" s="243" t="s">
        <v>146</v>
      </c>
      <c r="B27" s="243"/>
      <c r="C27" s="243"/>
      <c r="D27" s="243"/>
      <c r="E27" s="243"/>
      <c r="F27" s="243"/>
      <c r="G27" s="243"/>
      <c r="H27" s="243"/>
      <c r="I27" s="138"/>
    </row>
    <row r="28" spans="1:10">
      <c r="A28" s="74" t="s">
        <v>147</v>
      </c>
      <c r="B28" s="119"/>
      <c r="C28" s="2"/>
      <c r="D28" s="2"/>
      <c r="E28" s="2"/>
      <c r="F28" s="2"/>
      <c r="G28" s="15"/>
      <c r="H28" s="2"/>
      <c r="I28" s="119"/>
    </row>
    <row r="29" spans="1:10">
      <c r="A29" s="74"/>
      <c r="B29" s="119"/>
      <c r="C29" s="2"/>
      <c r="D29" s="2"/>
      <c r="E29" s="2"/>
      <c r="F29" s="2"/>
      <c r="G29" s="15"/>
      <c r="H29" s="2"/>
      <c r="I29" s="119"/>
    </row>
  </sheetData>
  <mergeCells count="6">
    <mergeCell ref="A27:H27"/>
    <mergeCell ref="G6:H6"/>
    <mergeCell ref="A6:A7"/>
    <mergeCell ref="B6:C6"/>
    <mergeCell ref="D6:D7"/>
    <mergeCell ref="E6:F6"/>
  </mergeCells>
  <phoneticPr fontId="0" type="noConversion"/>
  <pageMargins left="0.31496062992125984" right="0.23622047244094491" top="0.70866141732283472" bottom="0.59055118110236227" header="0.51181102362204722" footer="0.51181102362204722"/>
  <pageSetup paperSize="9" orientation="portrait" r:id="rId1"/>
  <headerFooter alignWithMargins="0"/>
  <cellWatches>
    <cellWatch r="C5"/>
  </cellWatches>
</worksheet>
</file>

<file path=xl/worksheets/sheet7.xml><?xml version="1.0" encoding="utf-8"?>
<worksheet xmlns="http://schemas.openxmlformats.org/spreadsheetml/2006/main" xmlns:r="http://schemas.openxmlformats.org/officeDocument/2006/relationships">
  <dimension ref="A1:H36"/>
  <sheetViews>
    <sheetView workbookViewId="0"/>
  </sheetViews>
  <sheetFormatPr defaultRowHeight="15.75"/>
  <cols>
    <col min="1" max="1" width="22" style="4" customWidth="1"/>
    <col min="2" max="3" width="11.5703125" style="4" customWidth="1"/>
    <col min="4" max="4" width="12.140625" style="4" customWidth="1"/>
    <col min="5" max="5" width="13.42578125" style="4" customWidth="1"/>
    <col min="6" max="6" width="11.5703125" style="10" customWidth="1"/>
    <col min="7" max="16384" width="9.140625" style="4"/>
  </cols>
  <sheetData>
    <row r="1" spans="1:8" ht="20.25" customHeight="1">
      <c r="A1" s="4" t="s">
        <v>123</v>
      </c>
    </row>
    <row r="2" spans="1:8" ht="18.75">
      <c r="A2" s="12" t="s">
        <v>100</v>
      </c>
      <c r="B2" s="12"/>
    </row>
    <row r="3" spans="1:8" ht="15.75" customHeight="1" thickBot="1"/>
    <row r="4" spans="1:8" s="9" customFormat="1" ht="18" customHeight="1">
      <c r="A4" s="211" t="s">
        <v>42</v>
      </c>
      <c r="B4" s="247" t="s">
        <v>67</v>
      </c>
      <c r="C4" s="223" t="s">
        <v>31</v>
      </c>
      <c r="D4" s="224"/>
      <c r="E4" s="224"/>
      <c r="F4" s="224"/>
    </row>
    <row r="5" spans="1:8" s="9" customFormat="1" ht="15.75" customHeight="1">
      <c r="A5" s="212"/>
      <c r="B5" s="248"/>
      <c r="C5" s="233" t="s">
        <v>32</v>
      </c>
      <c r="D5" s="246"/>
      <c r="E5" s="237"/>
      <c r="F5" s="250" t="s">
        <v>70</v>
      </c>
      <c r="H5" s="153"/>
    </row>
    <row r="6" spans="1:8" s="9" customFormat="1" ht="171.75" customHeight="1" thickBot="1">
      <c r="A6" s="213"/>
      <c r="B6" s="249"/>
      <c r="C6" s="59" t="s">
        <v>68</v>
      </c>
      <c r="D6" s="75" t="s">
        <v>69</v>
      </c>
      <c r="E6" s="59" t="s">
        <v>81</v>
      </c>
      <c r="F6" s="251"/>
    </row>
    <row r="7" spans="1:8" ht="9" customHeight="1">
      <c r="A7" s="35"/>
      <c r="B7" s="94"/>
      <c r="C7" s="101"/>
      <c r="D7" s="101"/>
      <c r="E7" s="101"/>
      <c r="F7" s="96"/>
    </row>
    <row r="8" spans="1:8" ht="21" customHeight="1">
      <c r="A8" s="36" t="s">
        <v>25</v>
      </c>
      <c r="B8" s="134">
        <v>35847</v>
      </c>
      <c r="C8" s="134">
        <v>3357</v>
      </c>
      <c r="D8" s="144">
        <v>8.6999999999999993</v>
      </c>
      <c r="E8" s="209">
        <v>13.1</v>
      </c>
      <c r="F8" s="134">
        <v>44059</v>
      </c>
    </row>
    <row r="9" spans="1:8" ht="21" customHeight="1">
      <c r="A9" s="35" t="s">
        <v>2</v>
      </c>
      <c r="B9" s="136">
        <v>2586</v>
      </c>
      <c r="C9" s="132">
        <v>223</v>
      </c>
      <c r="D9" s="145">
        <v>7.7</v>
      </c>
      <c r="E9" s="210">
        <v>11.9</v>
      </c>
      <c r="F9" s="135">
        <v>3385</v>
      </c>
    </row>
    <row r="10" spans="1:8" ht="21" customHeight="1">
      <c r="A10" s="35" t="s">
        <v>3</v>
      </c>
      <c r="B10" s="136">
        <v>1182</v>
      </c>
      <c r="C10" s="132">
        <v>179</v>
      </c>
      <c r="D10" s="145">
        <v>8.5</v>
      </c>
      <c r="E10" s="210">
        <v>12.9</v>
      </c>
      <c r="F10" s="135">
        <v>1365</v>
      </c>
    </row>
    <row r="11" spans="1:8" ht="21" customHeight="1">
      <c r="A11" s="35" t="s">
        <v>4</v>
      </c>
      <c r="B11" s="136">
        <v>1497</v>
      </c>
      <c r="C11" s="132">
        <v>250</v>
      </c>
      <c r="D11" s="145">
        <v>11.6</v>
      </c>
      <c r="E11" s="210">
        <v>16.899999999999999</v>
      </c>
      <c r="F11" s="135">
        <v>1795</v>
      </c>
    </row>
    <row r="12" spans="1:8" ht="21" customHeight="1">
      <c r="A12" s="35" t="s">
        <v>5</v>
      </c>
      <c r="B12" s="136">
        <v>747</v>
      </c>
      <c r="C12" s="132">
        <v>94</v>
      </c>
      <c r="D12" s="145">
        <v>9.1999999999999993</v>
      </c>
      <c r="E12" s="210">
        <v>13.5</v>
      </c>
      <c r="F12" s="135">
        <v>1019</v>
      </c>
    </row>
    <row r="13" spans="1:8" ht="21" customHeight="1">
      <c r="A13" s="35" t="s">
        <v>6</v>
      </c>
      <c r="B13" s="136">
        <v>3830</v>
      </c>
      <c r="C13" s="132">
        <v>263</v>
      </c>
      <c r="D13" s="145">
        <v>10.4</v>
      </c>
      <c r="E13" s="210">
        <v>15.1</v>
      </c>
      <c r="F13" s="135">
        <v>4733</v>
      </c>
    </row>
    <row r="14" spans="1:8" ht="21" customHeight="1">
      <c r="A14" s="35" t="s">
        <v>7</v>
      </c>
      <c r="B14" s="136">
        <v>3764</v>
      </c>
      <c r="C14" s="132">
        <v>221</v>
      </c>
      <c r="D14" s="145">
        <v>6.6</v>
      </c>
      <c r="E14" s="210">
        <v>10.4</v>
      </c>
      <c r="F14" s="135">
        <v>4659</v>
      </c>
    </row>
    <row r="15" spans="1:8" ht="21" customHeight="1">
      <c r="A15" s="35" t="s">
        <v>8</v>
      </c>
      <c r="B15" s="136">
        <v>4579</v>
      </c>
      <c r="C15" s="132">
        <v>562</v>
      </c>
      <c r="D15" s="145">
        <v>10.6</v>
      </c>
      <c r="E15" s="210">
        <v>14.3</v>
      </c>
      <c r="F15" s="135">
        <v>5511</v>
      </c>
    </row>
    <row r="16" spans="1:8" ht="21" customHeight="1">
      <c r="A16" s="35" t="s">
        <v>9</v>
      </c>
      <c r="B16" s="136">
        <v>791</v>
      </c>
      <c r="C16" s="132">
        <v>97</v>
      </c>
      <c r="D16" s="145">
        <v>9.6</v>
      </c>
      <c r="E16" s="210">
        <v>13.8</v>
      </c>
      <c r="F16" s="135">
        <v>923</v>
      </c>
    </row>
    <row r="17" spans="1:6" ht="21" customHeight="1">
      <c r="A17" s="35" t="s">
        <v>10</v>
      </c>
      <c r="B17" s="136">
        <v>1807</v>
      </c>
      <c r="C17" s="132">
        <v>151</v>
      </c>
      <c r="D17" s="145">
        <v>7.1</v>
      </c>
      <c r="E17" s="210">
        <v>11.5</v>
      </c>
      <c r="F17" s="135">
        <v>2251</v>
      </c>
    </row>
    <row r="18" spans="1:6" ht="21" customHeight="1">
      <c r="A18" s="35" t="s">
        <v>11</v>
      </c>
      <c r="B18" s="136">
        <v>738</v>
      </c>
      <c r="C18" s="132">
        <v>135</v>
      </c>
      <c r="D18" s="145">
        <v>11.3</v>
      </c>
      <c r="E18" s="210">
        <v>17.7</v>
      </c>
      <c r="F18" s="135">
        <v>874</v>
      </c>
    </row>
    <row r="19" spans="1:6" ht="21" customHeight="1">
      <c r="A19" s="35" t="s">
        <v>12</v>
      </c>
      <c r="B19" s="136">
        <v>2641</v>
      </c>
      <c r="C19" s="132">
        <v>174</v>
      </c>
      <c r="D19" s="145">
        <v>7.6</v>
      </c>
      <c r="E19" s="210">
        <v>11.8</v>
      </c>
      <c r="F19" s="135">
        <v>3405</v>
      </c>
    </row>
    <row r="20" spans="1:6" ht="21" customHeight="1">
      <c r="A20" s="35" t="s">
        <v>13</v>
      </c>
      <c r="B20" s="136">
        <v>4529</v>
      </c>
      <c r="C20" s="132">
        <v>267</v>
      </c>
      <c r="D20" s="145">
        <v>5.8</v>
      </c>
      <c r="E20" s="210">
        <v>9.6</v>
      </c>
      <c r="F20" s="135">
        <v>5506</v>
      </c>
    </row>
    <row r="21" spans="1:6" ht="21" customHeight="1">
      <c r="A21" s="35" t="s">
        <v>14</v>
      </c>
      <c r="B21" s="136">
        <v>1399</v>
      </c>
      <c r="C21" s="132">
        <v>143</v>
      </c>
      <c r="D21" s="145">
        <v>11.3</v>
      </c>
      <c r="E21" s="210">
        <v>16.7</v>
      </c>
      <c r="F21" s="135">
        <v>1727</v>
      </c>
    </row>
    <row r="22" spans="1:6" ht="21" customHeight="1">
      <c r="A22" s="35" t="s">
        <v>15</v>
      </c>
      <c r="B22" s="136">
        <v>1621</v>
      </c>
      <c r="C22" s="132">
        <v>154</v>
      </c>
      <c r="D22" s="145">
        <v>10.6</v>
      </c>
      <c r="E22" s="210">
        <v>17.7</v>
      </c>
      <c r="F22" s="135">
        <v>1968</v>
      </c>
    </row>
    <row r="23" spans="1:6" ht="21" customHeight="1">
      <c r="A23" s="35" t="s">
        <v>16</v>
      </c>
      <c r="B23" s="136">
        <v>2633</v>
      </c>
      <c r="C23" s="132">
        <v>289</v>
      </c>
      <c r="D23" s="145">
        <v>8.3000000000000007</v>
      </c>
      <c r="E23" s="210">
        <v>11.1</v>
      </c>
      <c r="F23" s="135">
        <v>3126</v>
      </c>
    </row>
    <row r="24" spans="1:6" ht="21" customHeight="1">
      <c r="A24" s="35" t="s">
        <v>17</v>
      </c>
      <c r="B24" s="136">
        <v>1503</v>
      </c>
      <c r="C24" s="132">
        <v>155</v>
      </c>
      <c r="D24" s="145">
        <v>9</v>
      </c>
      <c r="E24" s="210">
        <v>14.6</v>
      </c>
      <c r="F24" s="135">
        <v>1812</v>
      </c>
    </row>
    <row r="25" spans="1:6" ht="10.5" customHeight="1"/>
    <row r="26" spans="1:6" s="2" customFormat="1" ht="12.75">
      <c r="A26" s="2" t="s">
        <v>148</v>
      </c>
      <c r="F26" s="15"/>
    </row>
    <row r="27" spans="1:6" s="2" customFormat="1" ht="12.75">
      <c r="A27" s="152" t="s">
        <v>149</v>
      </c>
      <c r="F27" s="15"/>
    </row>
    <row r="28" spans="1:6" s="2" customFormat="1" ht="12.75">
      <c r="A28" s="74" t="s">
        <v>150</v>
      </c>
      <c r="F28" s="15"/>
    </row>
    <row r="29" spans="1:6" s="2" customFormat="1" ht="13.5">
      <c r="A29" s="74" t="s">
        <v>151</v>
      </c>
      <c r="B29" s="74"/>
      <c r="F29" s="15"/>
    </row>
    <row r="35" spans="1:8">
      <c r="A35" s="154"/>
      <c r="B35" s="154"/>
      <c r="C35" s="154"/>
      <c r="D35" s="154"/>
      <c r="E35" s="154"/>
      <c r="F35" s="155"/>
      <c r="G35" s="154"/>
      <c r="H35" s="154"/>
    </row>
    <row r="36" spans="1:8">
      <c r="A36" s="156"/>
    </row>
  </sheetData>
  <mergeCells count="5">
    <mergeCell ref="C4:F4"/>
    <mergeCell ref="C5:E5"/>
    <mergeCell ref="A4:A6"/>
    <mergeCell ref="B4:B6"/>
    <mergeCell ref="F5:F6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6"/>
  <sheetViews>
    <sheetView zoomScaleNormal="75" workbookViewId="0"/>
  </sheetViews>
  <sheetFormatPr defaultRowHeight="15.75"/>
  <cols>
    <col min="1" max="1" width="22" style="125" customWidth="1"/>
    <col min="2" max="2" width="16.28515625" style="125" customWidth="1"/>
    <col min="3" max="3" width="12.85546875" style="125" customWidth="1"/>
    <col min="4" max="4" width="11.28515625" style="125" customWidth="1"/>
    <col min="5" max="5" width="10.5703125" style="125" customWidth="1"/>
    <col min="6" max="6" width="11.42578125" style="125" customWidth="1"/>
    <col min="7" max="7" width="11.85546875" style="125" customWidth="1"/>
    <col min="8" max="8" width="12.42578125" style="125" customWidth="1"/>
    <col min="9" max="16384" width="9.140625" style="125"/>
  </cols>
  <sheetData>
    <row r="1" spans="1:8" ht="20.25">
      <c r="A1" s="128" t="s">
        <v>83</v>
      </c>
    </row>
    <row r="2" spans="1:8" ht="20.25">
      <c r="A2" s="129" t="s">
        <v>82</v>
      </c>
    </row>
    <row r="3" spans="1:8" ht="18.75">
      <c r="A3" s="127"/>
    </row>
    <row r="4" spans="1:8" ht="20.100000000000001" customHeight="1">
      <c r="A4" s="171" t="s">
        <v>124</v>
      </c>
    </row>
    <row r="5" spans="1:8" ht="20.100000000000001" customHeight="1">
      <c r="A5" s="172" t="s">
        <v>102</v>
      </c>
    </row>
    <row r="6" spans="1:8" ht="20.100000000000001" customHeight="1">
      <c r="A6" s="171" t="s">
        <v>90</v>
      </c>
    </row>
    <row r="7" spans="1:8" ht="20.100000000000001" customHeight="1">
      <c r="A7" s="173" t="s">
        <v>130</v>
      </c>
    </row>
    <row r="8" spans="1:8" ht="20.100000000000001" customHeight="1">
      <c r="A8" s="172" t="s">
        <v>103</v>
      </c>
    </row>
    <row r="9" spans="1:8" ht="20.100000000000001" customHeight="1">
      <c r="A9" s="174" t="s">
        <v>91</v>
      </c>
    </row>
    <row r="10" spans="1:8" ht="10.5" customHeight="1" thickBot="1">
      <c r="A10" s="175"/>
      <c r="B10" s="175"/>
      <c r="C10" s="175"/>
      <c r="D10" s="175"/>
      <c r="E10" s="175"/>
      <c r="F10" s="175"/>
      <c r="G10" s="175"/>
      <c r="H10" s="175"/>
    </row>
    <row r="11" spans="1:8" s="176" customFormat="1" ht="20.100000000000001" customHeight="1">
      <c r="A11" s="253" t="s">
        <v>104</v>
      </c>
      <c r="B11" s="264" t="s">
        <v>132</v>
      </c>
      <c r="C11" s="256" t="s">
        <v>131</v>
      </c>
      <c r="D11" s="257"/>
      <c r="E11" s="262" t="s">
        <v>105</v>
      </c>
      <c r="F11" s="263"/>
      <c r="G11" s="263"/>
      <c r="H11" s="263"/>
    </row>
    <row r="12" spans="1:8" s="176" customFormat="1" ht="133.5" customHeight="1">
      <c r="A12" s="254"/>
      <c r="B12" s="265"/>
      <c r="C12" s="258"/>
      <c r="D12" s="259"/>
      <c r="E12" s="177" t="s">
        <v>106</v>
      </c>
      <c r="F12" s="178"/>
      <c r="G12" s="260" t="s">
        <v>107</v>
      </c>
      <c r="H12" s="179" t="s">
        <v>85</v>
      </c>
    </row>
    <row r="13" spans="1:8" s="176" customFormat="1" ht="92.25" customHeight="1" thickBot="1">
      <c r="A13" s="255"/>
      <c r="B13" s="266"/>
      <c r="C13" s="180" t="s">
        <v>108</v>
      </c>
      <c r="D13" s="181" t="s">
        <v>109</v>
      </c>
      <c r="E13" s="181" t="s">
        <v>110</v>
      </c>
      <c r="F13" s="181" t="s">
        <v>111</v>
      </c>
      <c r="G13" s="261"/>
      <c r="H13" s="182" t="s">
        <v>73</v>
      </c>
    </row>
    <row r="14" spans="1:8" s="176" customFormat="1" ht="10.5" customHeight="1">
      <c r="A14" s="183"/>
      <c r="B14" s="184"/>
      <c r="C14" s="185"/>
      <c r="D14" s="185"/>
      <c r="E14" s="186"/>
      <c r="F14" s="185"/>
      <c r="G14" s="187"/>
      <c r="H14" s="185"/>
    </row>
    <row r="15" spans="1:8" s="176" customFormat="1" ht="20.100000000000001" customHeight="1">
      <c r="A15" s="252" t="s">
        <v>112</v>
      </c>
      <c r="B15" s="252"/>
      <c r="C15" s="252"/>
      <c r="D15" s="252"/>
      <c r="E15" s="252"/>
      <c r="F15" s="252"/>
      <c r="G15" s="252"/>
      <c r="H15" s="252"/>
    </row>
    <row r="16" spans="1:8" s="193" customFormat="1" ht="21" customHeight="1">
      <c r="A16" s="188" t="s">
        <v>84</v>
      </c>
      <c r="B16" s="189">
        <v>7884</v>
      </c>
      <c r="C16" s="190">
        <v>39.700000000000003</v>
      </c>
      <c r="D16" s="191">
        <v>4883</v>
      </c>
      <c r="E16" s="190">
        <v>5829.8739999999998</v>
      </c>
      <c r="F16" s="190">
        <v>151.44237432069937</v>
      </c>
      <c r="G16" s="189">
        <v>15050</v>
      </c>
      <c r="H16" s="192">
        <v>2558</v>
      </c>
    </row>
    <row r="17" spans="1:8" s="176" customFormat="1" ht="21" customHeight="1">
      <c r="A17" s="194" t="s">
        <v>2</v>
      </c>
      <c r="B17" s="195">
        <v>611</v>
      </c>
      <c r="C17" s="196">
        <v>32.6</v>
      </c>
      <c r="D17" s="197">
        <v>4763</v>
      </c>
      <c r="E17" s="196">
        <v>486.88799999999998</v>
      </c>
      <c r="F17" s="196">
        <v>167.31563640787257</v>
      </c>
      <c r="G17" s="195">
        <v>1204</v>
      </c>
      <c r="H17" s="198">
        <v>2417</v>
      </c>
    </row>
    <row r="18" spans="1:8" s="176" customFormat="1" ht="21" customHeight="1">
      <c r="A18" s="194" t="s">
        <v>3</v>
      </c>
      <c r="B18" s="195">
        <v>414</v>
      </c>
      <c r="C18" s="196">
        <v>43.4</v>
      </c>
      <c r="D18" s="197">
        <v>5055</v>
      </c>
      <c r="E18" s="196">
        <v>257.31299999999999</v>
      </c>
      <c r="F18" s="196">
        <v>122.96541467787843</v>
      </c>
      <c r="G18" s="195">
        <v>700</v>
      </c>
      <c r="H18" s="198">
        <v>2989</v>
      </c>
    </row>
    <row r="19" spans="1:8" s="176" customFormat="1" ht="21" customHeight="1">
      <c r="A19" s="194" t="s">
        <v>4</v>
      </c>
      <c r="B19" s="195">
        <v>532</v>
      </c>
      <c r="C19" s="196">
        <v>47.2</v>
      </c>
      <c r="D19" s="197">
        <v>4053</v>
      </c>
      <c r="E19" s="196">
        <v>267.64299999999997</v>
      </c>
      <c r="F19" s="196">
        <v>124.13004661085732</v>
      </c>
      <c r="G19" s="195">
        <v>785</v>
      </c>
      <c r="H19" s="198">
        <v>2747</v>
      </c>
    </row>
    <row r="20" spans="1:8" s="176" customFormat="1" ht="21" customHeight="1">
      <c r="A20" s="194" t="s">
        <v>5</v>
      </c>
      <c r="B20" s="195">
        <v>252</v>
      </c>
      <c r="C20" s="196">
        <v>55.5</v>
      </c>
      <c r="D20" s="197">
        <v>4053</v>
      </c>
      <c r="E20" s="196">
        <v>161.06800000000001</v>
      </c>
      <c r="F20" s="196">
        <v>157.68255553271266</v>
      </c>
      <c r="G20" s="195">
        <v>366</v>
      </c>
      <c r="H20" s="198">
        <v>2791</v>
      </c>
    </row>
    <row r="21" spans="1:8" s="176" customFormat="1" ht="21" customHeight="1">
      <c r="A21" s="194" t="s">
        <v>6</v>
      </c>
      <c r="B21" s="195">
        <v>489</v>
      </c>
      <c r="C21" s="196">
        <v>37.299999999999997</v>
      </c>
      <c r="D21" s="197">
        <v>5139</v>
      </c>
      <c r="E21" s="196">
        <v>354.95600000000002</v>
      </c>
      <c r="F21" s="196">
        <v>141.2426838163172</v>
      </c>
      <c r="G21" s="195">
        <v>807</v>
      </c>
      <c r="H21" s="198">
        <v>3114</v>
      </c>
    </row>
    <row r="22" spans="1:8" s="176" customFormat="1" ht="21" customHeight="1">
      <c r="A22" s="194" t="s">
        <v>7</v>
      </c>
      <c r="B22" s="195">
        <v>566</v>
      </c>
      <c r="C22" s="196">
        <v>26.8</v>
      </c>
      <c r="D22" s="197">
        <v>5937</v>
      </c>
      <c r="E22" s="196">
        <v>520.95799999999997</v>
      </c>
      <c r="F22" s="196">
        <v>155.02021823012151</v>
      </c>
      <c r="G22" s="195">
        <v>1445</v>
      </c>
      <c r="H22" s="198">
        <v>2326</v>
      </c>
    </row>
    <row r="23" spans="1:8" s="176" customFormat="1" ht="21" customHeight="1">
      <c r="A23" s="194" t="s">
        <v>8</v>
      </c>
      <c r="B23" s="195">
        <v>924</v>
      </c>
      <c r="C23" s="196">
        <v>38.5</v>
      </c>
      <c r="D23" s="197">
        <v>5754</v>
      </c>
      <c r="E23" s="196">
        <v>1127.673</v>
      </c>
      <c r="F23" s="196">
        <v>212.09459001963572</v>
      </c>
      <c r="G23" s="195">
        <v>2255</v>
      </c>
      <c r="H23" s="198">
        <v>2358</v>
      </c>
    </row>
    <row r="24" spans="1:8" s="176" customFormat="1" ht="21" customHeight="1">
      <c r="A24" s="194" t="s">
        <v>9</v>
      </c>
      <c r="B24" s="195">
        <v>216</v>
      </c>
      <c r="C24" s="196">
        <v>43.6</v>
      </c>
      <c r="D24" s="197">
        <v>4650</v>
      </c>
      <c r="E24" s="196">
        <v>140.27699999999999</v>
      </c>
      <c r="F24" s="196">
        <v>139.66026029055689</v>
      </c>
      <c r="G24" s="195">
        <v>556</v>
      </c>
      <c r="H24" s="198">
        <v>1807</v>
      </c>
    </row>
    <row r="25" spans="1:8" s="176" customFormat="1" ht="21" customHeight="1">
      <c r="A25" s="194" t="s">
        <v>10</v>
      </c>
      <c r="B25" s="195">
        <v>427</v>
      </c>
      <c r="C25" s="196">
        <v>41.8</v>
      </c>
      <c r="D25" s="197">
        <v>4987</v>
      </c>
      <c r="E25" s="196">
        <v>267.36599999999999</v>
      </c>
      <c r="F25" s="196">
        <v>125.5655630457795</v>
      </c>
      <c r="G25" s="195">
        <v>1009</v>
      </c>
      <c r="H25" s="198">
        <v>2110</v>
      </c>
    </row>
    <row r="26" spans="1:8" s="176" customFormat="1" ht="21" customHeight="1">
      <c r="A26" s="194" t="s">
        <v>11</v>
      </c>
      <c r="B26" s="195">
        <v>341</v>
      </c>
      <c r="C26" s="196">
        <v>59.2</v>
      </c>
      <c r="D26" s="197">
        <v>3504</v>
      </c>
      <c r="E26" s="196">
        <v>179.84100000000001</v>
      </c>
      <c r="F26" s="196">
        <v>150.49896858903818</v>
      </c>
      <c r="G26" s="195">
        <v>536</v>
      </c>
      <c r="H26" s="198">
        <v>2229</v>
      </c>
    </row>
    <row r="27" spans="1:8" s="176" customFormat="1" ht="21" customHeight="1">
      <c r="A27" s="194" t="s">
        <v>12</v>
      </c>
      <c r="B27" s="195">
        <v>469</v>
      </c>
      <c r="C27" s="196">
        <v>39</v>
      </c>
      <c r="D27" s="197">
        <v>4895</v>
      </c>
      <c r="E27" s="196">
        <v>358.99299999999999</v>
      </c>
      <c r="F27" s="196">
        <v>156.36870805131608</v>
      </c>
      <c r="G27" s="195">
        <v>664</v>
      </c>
      <c r="H27" s="198">
        <v>3458</v>
      </c>
    </row>
    <row r="28" spans="1:8" s="176" customFormat="1" ht="21" customHeight="1">
      <c r="A28" s="194" t="s">
        <v>13</v>
      </c>
      <c r="B28" s="195">
        <v>794</v>
      </c>
      <c r="C28" s="196">
        <v>15.5</v>
      </c>
      <c r="D28" s="197">
        <v>5793</v>
      </c>
      <c r="E28" s="196">
        <v>652.37199999999996</v>
      </c>
      <c r="F28" s="196">
        <v>141.83705128029521</v>
      </c>
      <c r="G28" s="195">
        <v>1908</v>
      </c>
      <c r="H28" s="198">
        <v>2411</v>
      </c>
    </row>
    <row r="29" spans="1:8" s="176" customFormat="1" ht="21" customHeight="1">
      <c r="A29" s="194" t="s">
        <v>14</v>
      </c>
      <c r="B29" s="195">
        <v>273</v>
      </c>
      <c r="C29" s="196">
        <v>42.9</v>
      </c>
      <c r="D29" s="197">
        <v>4646</v>
      </c>
      <c r="E29" s="196">
        <v>144.91</v>
      </c>
      <c r="F29" s="196">
        <v>114.26079784646269</v>
      </c>
      <c r="G29" s="195">
        <v>416</v>
      </c>
      <c r="H29" s="198">
        <v>3049</v>
      </c>
    </row>
    <row r="30" spans="1:8" s="176" customFormat="1" ht="21" customHeight="1">
      <c r="A30" s="194" t="s">
        <v>15</v>
      </c>
      <c r="B30" s="195">
        <v>379</v>
      </c>
      <c r="C30" s="196">
        <v>63.8</v>
      </c>
      <c r="D30" s="197">
        <v>3818</v>
      </c>
      <c r="E30" s="196">
        <v>166.86500000000001</v>
      </c>
      <c r="F30" s="196">
        <v>115.32467352954389</v>
      </c>
      <c r="G30" s="195">
        <v>661</v>
      </c>
      <c r="H30" s="198">
        <v>2189</v>
      </c>
    </row>
    <row r="31" spans="1:8" s="176" customFormat="1" ht="21" customHeight="1">
      <c r="A31" s="194" t="s">
        <v>16</v>
      </c>
      <c r="B31" s="195">
        <v>750</v>
      </c>
      <c r="C31" s="196">
        <v>39.799999999999997</v>
      </c>
      <c r="D31" s="197">
        <v>4623</v>
      </c>
      <c r="E31" s="196">
        <v>495.42399999999998</v>
      </c>
      <c r="F31" s="196">
        <v>142.89636967351751</v>
      </c>
      <c r="G31" s="195">
        <v>1149</v>
      </c>
      <c r="H31" s="198">
        <v>3017</v>
      </c>
    </row>
    <row r="32" spans="1:8" s="176" customFormat="1" ht="21" customHeight="1">
      <c r="A32" s="194" t="s">
        <v>17</v>
      </c>
      <c r="B32" s="195">
        <v>447</v>
      </c>
      <c r="C32" s="196">
        <v>51.2</v>
      </c>
      <c r="D32" s="197">
        <v>3845</v>
      </c>
      <c r="E32" s="196">
        <v>247.327</v>
      </c>
      <c r="F32" s="196">
        <v>143.89005277331907</v>
      </c>
      <c r="G32" s="195">
        <v>589</v>
      </c>
      <c r="H32" s="198">
        <v>2918</v>
      </c>
    </row>
    <row r="33" spans="1:8" ht="22.5" customHeight="1">
      <c r="A33" s="199"/>
      <c r="B33" s="200"/>
      <c r="C33" s="201"/>
      <c r="D33" s="200"/>
      <c r="E33" s="201"/>
      <c r="F33" s="202"/>
      <c r="G33" s="122"/>
      <c r="H33" s="200"/>
    </row>
    <row r="34" spans="1:8" s="98" customFormat="1" ht="14.1" customHeight="1">
      <c r="A34" s="97" t="s">
        <v>135</v>
      </c>
      <c r="B34" s="203"/>
      <c r="C34" s="203"/>
      <c r="D34" s="203"/>
      <c r="E34" s="203"/>
      <c r="F34" s="203"/>
      <c r="G34" s="203"/>
      <c r="H34" s="203"/>
    </row>
    <row r="35" spans="1:8" s="98" customFormat="1" ht="13.5" customHeight="1">
      <c r="A35" s="203" t="s">
        <v>136</v>
      </c>
      <c r="B35" s="203"/>
      <c r="C35" s="203"/>
      <c r="D35" s="203"/>
      <c r="E35" s="203"/>
      <c r="F35" s="203"/>
      <c r="G35" s="203"/>
      <c r="H35" s="203"/>
    </row>
    <row r="36" spans="1:8">
      <c r="A36" s="204"/>
      <c r="B36" s="205"/>
      <c r="C36" s="205"/>
      <c r="D36" s="205"/>
      <c r="E36" s="205"/>
      <c r="F36" s="205"/>
      <c r="G36" s="205"/>
      <c r="H36" s="205"/>
    </row>
  </sheetData>
  <mergeCells count="6">
    <mergeCell ref="A15:H15"/>
    <mergeCell ref="A11:A13"/>
    <mergeCell ref="C11:D12"/>
    <mergeCell ref="G12:G13"/>
    <mergeCell ref="E11:H11"/>
    <mergeCell ref="B11:B13"/>
  </mergeCells>
  <phoneticPr fontId="0" type="noConversion"/>
  <pageMargins left="0.39370078740157483" right="0.39370078740157483" top="0.78740157480314965" bottom="0.78740157480314965" header="0.51181102362204722" footer="0.51181102362204722"/>
  <pageSetup paperSize="9" scale="80" fitToWidth="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2"/>
  <sheetViews>
    <sheetView workbookViewId="0"/>
  </sheetViews>
  <sheetFormatPr defaultRowHeight="15.75"/>
  <cols>
    <col min="1" max="1" width="23.140625" style="4" customWidth="1"/>
    <col min="2" max="2" width="17.28515625" style="4" customWidth="1"/>
    <col min="3" max="3" width="12.7109375" style="4" customWidth="1"/>
    <col min="4" max="4" width="11.7109375" style="4" customWidth="1"/>
    <col min="5" max="7" width="12.7109375" style="4" customWidth="1"/>
    <col min="8" max="8" width="12.28515625" style="4" customWidth="1"/>
    <col min="9" max="16384" width="9.140625" style="4"/>
  </cols>
  <sheetData>
    <row r="1" spans="1:11" ht="20.100000000000001" customHeight="1">
      <c r="A1" s="3" t="s">
        <v>125</v>
      </c>
    </row>
    <row r="2" spans="1:11" ht="20.100000000000001" customHeight="1">
      <c r="A2" s="13" t="s">
        <v>113</v>
      </c>
    </row>
    <row r="3" spans="1:11" ht="20.100000000000001" customHeight="1">
      <c r="A3" s="3" t="s">
        <v>90</v>
      </c>
    </row>
    <row r="4" spans="1:11" ht="20.100000000000001" customHeight="1">
      <c r="A4" s="5" t="s">
        <v>130</v>
      </c>
    </row>
    <row r="5" spans="1:11" ht="20.100000000000001" customHeight="1">
      <c r="A5" s="13" t="s">
        <v>114</v>
      </c>
    </row>
    <row r="6" spans="1:11" ht="20.100000000000001" customHeight="1">
      <c r="A6" s="14" t="s">
        <v>91</v>
      </c>
    </row>
    <row r="7" spans="1:11" ht="10.5" customHeight="1" thickBot="1">
      <c r="A7" s="8"/>
      <c r="B7" s="8"/>
      <c r="C7" s="8"/>
      <c r="D7" s="8"/>
      <c r="E7" s="8"/>
      <c r="F7" s="8"/>
      <c r="G7" s="8"/>
      <c r="H7" s="8"/>
    </row>
    <row r="8" spans="1:11" s="7" customFormat="1" ht="20.100000000000001" customHeight="1">
      <c r="A8" s="211" t="s">
        <v>42</v>
      </c>
      <c r="B8" s="214" t="s">
        <v>133</v>
      </c>
      <c r="C8" s="238" t="s">
        <v>134</v>
      </c>
      <c r="D8" s="247"/>
      <c r="E8" s="269" t="s">
        <v>33</v>
      </c>
      <c r="F8" s="270"/>
      <c r="G8" s="270"/>
      <c r="H8" s="270"/>
    </row>
    <row r="9" spans="1:11" s="7" customFormat="1" ht="158.25" customHeight="1">
      <c r="A9" s="212"/>
      <c r="B9" s="215"/>
      <c r="C9" s="240"/>
      <c r="D9" s="268"/>
      <c r="E9" s="77" t="s">
        <v>74</v>
      </c>
      <c r="F9" s="78"/>
      <c r="G9" s="217" t="s">
        <v>87</v>
      </c>
      <c r="H9" s="79" t="s">
        <v>86</v>
      </c>
    </row>
    <row r="10" spans="1:11" s="7" customFormat="1" ht="78" customHeight="1" thickBot="1">
      <c r="A10" s="213"/>
      <c r="B10" s="271"/>
      <c r="C10" s="80" t="s">
        <v>75</v>
      </c>
      <c r="D10" s="169" t="s">
        <v>71</v>
      </c>
      <c r="E10" s="169" t="s">
        <v>72</v>
      </c>
      <c r="F10" s="169" t="s">
        <v>76</v>
      </c>
      <c r="G10" s="245"/>
      <c r="H10" s="81" t="s">
        <v>77</v>
      </c>
    </row>
    <row r="11" spans="1:11" s="7" customFormat="1" ht="10.5" customHeight="1">
      <c r="A11" s="82"/>
      <c r="B11" s="82"/>
      <c r="C11" s="170"/>
      <c r="D11" s="170"/>
      <c r="E11" s="72"/>
      <c r="F11" s="170"/>
      <c r="G11" s="73"/>
      <c r="H11" s="170"/>
    </row>
    <row r="12" spans="1:11" s="7" customFormat="1" ht="20.100000000000001" customHeight="1">
      <c r="A12" s="267" t="s">
        <v>115</v>
      </c>
      <c r="B12" s="267"/>
      <c r="C12" s="267"/>
      <c r="D12" s="267"/>
      <c r="E12" s="267"/>
      <c r="F12" s="267"/>
      <c r="G12" s="267"/>
      <c r="H12" s="267"/>
    </row>
    <row r="13" spans="1:11" s="87" customFormat="1" ht="23.25" customHeight="1">
      <c r="A13" s="83" t="s">
        <v>25</v>
      </c>
      <c r="B13" s="150">
        <v>3996</v>
      </c>
      <c r="C13" s="86">
        <v>5.4</v>
      </c>
      <c r="D13" s="142">
        <v>5820</v>
      </c>
      <c r="E13" s="85">
        <v>4841.4030000000002</v>
      </c>
      <c r="F13" s="85">
        <v>208.16157634807152</v>
      </c>
      <c r="G13" s="84">
        <v>11340</v>
      </c>
      <c r="H13" s="165">
        <v>2051</v>
      </c>
      <c r="K13" s="50"/>
    </row>
    <row r="14" spans="1:11" s="7" customFormat="1" ht="23.25" customHeight="1">
      <c r="A14" s="88" t="s">
        <v>2</v>
      </c>
      <c r="B14" s="151">
        <v>381</v>
      </c>
      <c r="C14" s="91">
        <v>5.8</v>
      </c>
      <c r="D14" s="143">
        <v>5302</v>
      </c>
      <c r="E14" s="90">
        <v>441.05</v>
      </c>
      <c r="F14" s="90">
        <v>218.34396216196413</v>
      </c>
      <c r="G14" s="89">
        <v>982</v>
      </c>
      <c r="H14" s="166">
        <v>2057</v>
      </c>
      <c r="K14" s="52"/>
    </row>
    <row r="15" spans="1:11" s="7" customFormat="1" ht="23.25" customHeight="1">
      <c r="A15" s="88" t="s">
        <v>3</v>
      </c>
      <c r="B15" s="151">
        <v>207</v>
      </c>
      <c r="C15" s="91">
        <v>4</v>
      </c>
      <c r="D15" s="143">
        <v>6069</v>
      </c>
      <c r="E15" s="90">
        <v>211.22800000000001</v>
      </c>
      <c r="F15" s="90">
        <v>168.13740863914313</v>
      </c>
      <c r="G15" s="89">
        <v>545</v>
      </c>
      <c r="H15" s="166">
        <v>2305</v>
      </c>
      <c r="K15" s="52"/>
    </row>
    <row r="16" spans="1:11" s="7" customFormat="1" ht="23.25" customHeight="1">
      <c r="A16" s="88" t="s">
        <v>4</v>
      </c>
      <c r="B16" s="151">
        <v>188</v>
      </c>
      <c r="C16" s="91">
        <v>5.2</v>
      </c>
      <c r="D16" s="143">
        <v>5304</v>
      </c>
      <c r="E16" s="90">
        <v>186.346</v>
      </c>
      <c r="F16" s="90">
        <v>186.86567343783059</v>
      </c>
      <c r="G16" s="89">
        <v>565</v>
      </c>
      <c r="H16" s="166">
        <v>1765</v>
      </c>
      <c r="K16" s="52"/>
    </row>
    <row r="17" spans="1:11" s="7" customFormat="1" ht="23.25" customHeight="1">
      <c r="A17" s="88" t="s">
        <v>5</v>
      </c>
      <c r="B17" s="151">
        <v>127</v>
      </c>
      <c r="C17" s="91">
        <v>5.0999999999999996</v>
      </c>
      <c r="D17" s="143">
        <v>5079</v>
      </c>
      <c r="E17" s="90">
        <v>140.553</v>
      </c>
      <c r="F17" s="90">
        <v>217.92176380296758</v>
      </c>
      <c r="G17" s="89">
        <v>249</v>
      </c>
      <c r="H17" s="166">
        <v>2590</v>
      </c>
      <c r="K17" s="52"/>
    </row>
    <row r="18" spans="1:11" s="7" customFormat="1" ht="23.25" customHeight="1">
      <c r="A18" s="88" t="s">
        <v>6</v>
      </c>
      <c r="B18" s="151">
        <v>262</v>
      </c>
      <c r="C18" s="91">
        <v>4.4000000000000004</v>
      </c>
      <c r="D18" s="143">
        <v>6080</v>
      </c>
      <c r="E18" s="90">
        <v>289.23200000000003</v>
      </c>
      <c r="F18" s="90">
        <v>181.56195053298106</v>
      </c>
      <c r="G18" s="89">
        <v>618</v>
      </c>
      <c r="H18" s="166">
        <v>2578</v>
      </c>
      <c r="K18" s="52"/>
    </row>
    <row r="19" spans="1:11" s="7" customFormat="1" ht="23.25" customHeight="1">
      <c r="A19" s="88" t="s">
        <v>7</v>
      </c>
      <c r="B19" s="151">
        <v>282</v>
      </c>
      <c r="C19" s="91">
        <v>5.9</v>
      </c>
      <c r="D19" s="143">
        <v>5806</v>
      </c>
      <c r="E19" s="90">
        <v>398.50900000000001</v>
      </c>
      <c r="F19" s="90">
        <v>243.40113800441227</v>
      </c>
      <c r="G19" s="89">
        <v>1058</v>
      </c>
      <c r="H19" s="166">
        <v>1547</v>
      </c>
      <c r="K19" s="52"/>
    </row>
    <row r="20" spans="1:11" s="7" customFormat="1" ht="23.25" customHeight="1">
      <c r="A20" s="88" t="s">
        <v>8</v>
      </c>
      <c r="B20" s="151">
        <v>487</v>
      </c>
      <c r="C20" s="91">
        <v>4.4000000000000004</v>
      </c>
      <c r="D20" s="143">
        <v>7005</v>
      </c>
      <c r="E20" s="90">
        <v>978.78499999999997</v>
      </c>
      <c r="F20" s="90">
        <v>286.90810738875911</v>
      </c>
      <c r="G20" s="89">
        <v>1782</v>
      </c>
      <c r="H20" s="166">
        <v>1914</v>
      </c>
      <c r="K20" s="52"/>
    </row>
    <row r="21" spans="1:11" s="7" customFormat="1" ht="23.25" customHeight="1">
      <c r="A21" s="88" t="s">
        <v>9</v>
      </c>
      <c r="B21" s="151">
        <v>86</v>
      </c>
      <c r="C21" s="91">
        <v>8.9</v>
      </c>
      <c r="D21" s="143">
        <v>6087</v>
      </c>
      <c r="E21" s="90">
        <v>111.197</v>
      </c>
      <c r="F21" s="90">
        <v>212.42895759902953</v>
      </c>
      <c r="G21" s="89">
        <v>385</v>
      </c>
      <c r="H21" s="166">
        <v>1360</v>
      </c>
      <c r="K21" s="52"/>
    </row>
    <row r="22" spans="1:11" s="7" customFormat="1" ht="23.25" customHeight="1">
      <c r="A22" s="88" t="s">
        <v>10</v>
      </c>
      <c r="B22" s="151">
        <v>150</v>
      </c>
      <c r="C22" s="91">
        <v>7.9</v>
      </c>
      <c r="D22" s="143">
        <v>5855</v>
      </c>
      <c r="E22" s="90">
        <v>171.95500000000001</v>
      </c>
      <c r="F22" s="90">
        <v>195.78229232252872</v>
      </c>
      <c r="G22" s="89">
        <v>614</v>
      </c>
      <c r="H22" s="166">
        <v>1430</v>
      </c>
      <c r="K22" s="52"/>
    </row>
    <row r="23" spans="1:11" s="7" customFormat="1" ht="23.25" customHeight="1">
      <c r="A23" s="88" t="s">
        <v>11</v>
      </c>
      <c r="B23" s="151">
        <v>123</v>
      </c>
      <c r="C23" s="91">
        <v>7.5</v>
      </c>
      <c r="D23" s="143">
        <v>5868</v>
      </c>
      <c r="E23" s="90">
        <v>137.02000000000001</v>
      </c>
      <c r="F23" s="90">
        <v>189.82466640067386</v>
      </c>
      <c r="G23" s="89">
        <v>417</v>
      </c>
      <c r="H23" s="166">
        <v>1731</v>
      </c>
      <c r="K23" s="52"/>
    </row>
    <row r="24" spans="1:11" s="7" customFormat="1" ht="23.25" customHeight="1">
      <c r="A24" s="88" t="s">
        <v>12</v>
      </c>
      <c r="B24" s="151">
        <v>245</v>
      </c>
      <c r="C24" s="91">
        <v>4.5</v>
      </c>
      <c r="D24" s="143">
        <v>6104</v>
      </c>
      <c r="E24" s="90">
        <v>317.75799999999998</v>
      </c>
      <c r="F24" s="90">
        <v>212.48419364696616</v>
      </c>
      <c r="G24" s="89">
        <v>552</v>
      </c>
      <c r="H24" s="166">
        <v>2709</v>
      </c>
      <c r="K24" s="52"/>
    </row>
    <row r="25" spans="1:11" s="7" customFormat="1" ht="23.25" customHeight="1">
      <c r="A25" s="88" t="s">
        <v>13</v>
      </c>
      <c r="B25" s="151">
        <v>593</v>
      </c>
      <c r="C25" s="91">
        <v>6.4</v>
      </c>
      <c r="D25" s="143">
        <v>6003</v>
      </c>
      <c r="E25" s="90">
        <v>570.94200000000001</v>
      </c>
      <c r="F25" s="90">
        <v>160.37822769392568</v>
      </c>
      <c r="G25" s="89">
        <v>1529</v>
      </c>
      <c r="H25" s="166">
        <v>2328</v>
      </c>
      <c r="K25" s="52"/>
    </row>
    <row r="26" spans="1:11" s="7" customFormat="1" ht="23.25" customHeight="1">
      <c r="A26" s="88" t="s">
        <v>14</v>
      </c>
      <c r="B26" s="151">
        <v>120</v>
      </c>
      <c r="C26" s="91">
        <v>5.6</v>
      </c>
      <c r="D26" s="143">
        <v>4732</v>
      </c>
      <c r="E26" s="90">
        <v>104.27800000000001</v>
      </c>
      <c r="F26" s="90">
        <v>183.65463530787574</v>
      </c>
      <c r="G26" s="89">
        <v>263</v>
      </c>
      <c r="H26" s="166">
        <v>2159</v>
      </c>
      <c r="K26" s="52"/>
    </row>
    <row r="27" spans="1:11" s="7" customFormat="1" ht="23.25" customHeight="1">
      <c r="A27" s="88" t="s">
        <v>15</v>
      </c>
      <c r="B27" s="151">
        <v>147</v>
      </c>
      <c r="C27" s="91">
        <v>4.0999999999999996</v>
      </c>
      <c r="D27" s="143">
        <v>5832</v>
      </c>
      <c r="E27" s="90">
        <v>142.86600000000001</v>
      </c>
      <c r="F27" s="90">
        <v>166.63614637144792</v>
      </c>
      <c r="G27" s="89">
        <v>515</v>
      </c>
      <c r="H27" s="166">
        <v>1665</v>
      </c>
      <c r="K27" s="52"/>
    </row>
    <row r="28" spans="1:11" s="7" customFormat="1" ht="23.25" customHeight="1">
      <c r="A28" s="88" t="s">
        <v>16</v>
      </c>
      <c r="B28" s="151">
        <v>381</v>
      </c>
      <c r="C28" s="91">
        <v>3.9</v>
      </c>
      <c r="D28" s="143">
        <v>5023</v>
      </c>
      <c r="E28" s="90">
        <v>418.38</v>
      </c>
      <c r="F28" s="90">
        <v>218.60464630230121</v>
      </c>
      <c r="G28" s="89">
        <v>795</v>
      </c>
      <c r="H28" s="166">
        <v>2407</v>
      </c>
      <c r="K28" s="52"/>
    </row>
    <row r="29" spans="1:11" s="7" customFormat="1" ht="23.25" customHeight="1">
      <c r="A29" s="88" t="s">
        <v>17</v>
      </c>
      <c r="B29" s="151">
        <v>217</v>
      </c>
      <c r="C29" s="91">
        <v>6.5</v>
      </c>
      <c r="D29" s="143">
        <v>5436</v>
      </c>
      <c r="E29" s="90">
        <v>221.304</v>
      </c>
      <c r="F29" s="90">
        <v>187.59504615619358</v>
      </c>
      <c r="G29" s="89">
        <v>471</v>
      </c>
      <c r="H29" s="166">
        <v>2505</v>
      </c>
      <c r="K29" s="52"/>
    </row>
    <row r="30" spans="1:11" ht="16.5" customHeight="1">
      <c r="A30" s="23"/>
      <c r="B30" s="23"/>
      <c r="C30" s="206"/>
      <c r="D30" s="207"/>
      <c r="E30" s="208"/>
      <c r="F30" s="207"/>
      <c r="G30" s="29"/>
      <c r="H30" s="207"/>
    </row>
    <row r="31" spans="1:11" s="98" customFormat="1" ht="14.1" customHeight="1">
      <c r="A31" s="97" t="s">
        <v>135</v>
      </c>
      <c r="B31" s="203"/>
      <c r="C31" s="203"/>
      <c r="D31" s="203"/>
      <c r="E31" s="203"/>
      <c r="F31" s="203"/>
      <c r="G31" s="203"/>
      <c r="H31" s="203"/>
    </row>
    <row r="32" spans="1:11" s="98" customFormat="1" ht="13.5" customHeight="1">
      <c r="A32" s="203" t="s">
        <v>136</v>
      </c>
      <c r="B32" s="203"/>
      <c r="C32" s="203"/>
      <c r="D32" s="203"/>
      <c r="E32" s="203"/>
      <c r="F32" s="203"/>
      <c r="G32" s="203"/>
      <c r="H32" s="203"/>
    </row>
  </sheetData>
  <mergeCells count="6">
    <mergeCell ref="A12:H12"/>
    <mergeCell ref="G9:G10"/>
    <mergeCell ref="A8:A10"/>
    <mergeCell ref="C8:D9"/>
    <mergeCell ref="E8:H8"/>
    <mergeCell ref="B8:B10"/>
  </mergeCells>
  <phoneticPr fontId="32" type="noConversion"/>
  <pageMargins left="0.39370078740157483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Tabl.8(cd.)</vt:lpstr>
      <vt:lpstr>Tabl.8(dok.)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Kaczor Małgorzata</dc:creator>
  <cp:lastModifiedBy>Poświata  Joanna</cp:lastModifiedBy>
  <cp:lastPrinted>2014-11-05T14:32:30Z</cp:lastPrinted>
  <dcterms:created xsi:type="dcterms:W3CDTF">2004-09-02T10:38:16Z</dcterms:created>
  <dcterms:modified xsi:type="dcterms:W3CDTF">2014-12-30T12:35:11Z</dcterms:modified>
</cp:coreProperties>
</file>