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swiataj\Documents\aaa_ROCZNIK\_RSW_2021\ZWS\Internet\wersja polska\"/>
    </mc:Choice>
  </mc:AlternateContent>
  <bookViews>
    <workbookView xWindow="120" yWindow="105" windowWidth="17820" windowHeight="8895"/>
  </bookViews>
  <sheets>
    <sheet name="Tabl. 1 (118)" sheetId="41" r:id="rId1"/>
    <sheet name="Tabl. 2 (119)" sheetId="43" r:id="rId2"/>
    <sheet name="Tabl. 3 (120)" sheetId="44" r:id="rId3"/>
  </sheets>
  <calcPr calcId="162913" fullPrecision="0"/>
</workbook>
</file>

<file path=xl/calcChain.xml><?xml version="1.0" encoding="utf-8"?>
<calcChain xmlns="http://schemas.openxmlformats.org/spreadsheetml/2006/main">
  <c r="C25" i="44" l="1"/>
  <c r="C24" i="44"/>
  <c r="C23" i="44"/>
  <c r="C22" i="44"/>
  <c r="C21" i="44"/>
  <c r="C20" i="44"/>
  <c r="C19" i="44"/>
  <c r="C18" i="44"/>
  <c r="C17" i="44"/>
  <c r="C16" i="44"/>
  <c r="C15" i="44"/>
  <c r="C14" i="44"/>
  <c r="C13" i="44"/>
  <c r="C12" i="44"/>
  <c r="C11" i="44"/>
  <c r="C10" i="44"/>
  <c r="C9" i="44"/>
</calcChain>
</file>

<file path=xl/sharedStrings.xml><?xml version="1.0" encoding="utf-8"?>
<sst xmlns="http://schemas.openxmlformats.org/spreadsheetml/2006/main" count="88" uniqueCount="55">
  <si>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</si>
  <si>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</si>
  <si>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</si>
  <si>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</si>
  <si>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</si>
  <si>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</si>
  <si>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</si>
  <si>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</si>
  <si>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</si>
  <si>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</si>
  <si>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</si>
  <si>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</si>
  <si>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</si>
  <si>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</si>
  <si>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</si>
  <si>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</si>
  <si>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Przemysł</t>
  </si>
  <si>
    <r>
      <t xml:space="preserve">WOJEWÓDZTWA
</t>
    </r>
    <r>
      <rPr>
        <sz val="10"/>
        <color indexed="23"/>
        <rFont val="Arial"/>
        <family val="2"/>
        <charset val="238"/>
      </rPr>
      <t>VOIVODSHIPS</t>
    </r>
  </si>
  <si>
    <r>
      <t xml:space="preserve">Ogółem
</t>
    </r>
    <r>
      <rPr>
        <sz val="10"/>
        <color indexed="23"/>
        <rFont val="Arial"/>
        <family val="2"/>
        <charset val="238"/>
      </rPr>
      <t>Total</t>
    </r>
  </si>
  <si>
    <r>
      <t xml:space="preserve">w MW  </t>
    </r>
    <r>
      <rPr>
        <sz val="10"/>
        <color indexed="23"/>
        <rFont val="Arial"/>
        <family val="2"/>
        <charset val="238"/>
      </rPr>
      <t xml:space="preserve"> in MW</t>
    </r>
  </si>
  <si>
    <t>Dział XIV.      Przemysł i budownictwo</t>
  </si>
  <si>
    <t>Chapter XIV. Industry and construction</t>
  </si>
  <si>
    <t>Construction</t>
  </si>
  <si>
    <r>
      <t xml:space="preserve">WOJEWÓDZTWA
</t>
    </r>
    <r>
      <rPr>
        <sz val="11"/>
        <color theme="0" tint="-0.499984740745262"/>
        <rFont val="Arial"/>
        <family val="2"/>
        <charset val="238"/>
      </rPr>
      <t>VOIVODSHIPS</t>
    </r>
  </si>
  <si>
    <r>
      <t xml:space="preserve">W mln zł
</t>
    </r>
    <r>
      <rPr>
        <sz val="11"/>
        <color theme="0" tint="-0.499984740745262"/>
        <rFont val="Arial"/>
        <family val="2"/>
        <charset val="238"/>
      </rPr>
      <t>In million
PLN</t>
    </r>
  </si>
  <si>
    <r>
      <t xml:space="preserve">W odset-
kach
</t>
    </r>
    <r>
      <rPr>
        <sz val="11"/>
        <color theme="0" tint="-0.499984740745262"/>
        <rFont val="Arial"/>
        <family val="2"/>
        <charset val="238"/>
      </rPr>
      <t>In percent</t>
    </r>
  </si>
  <si>
    <r>
      <t xml:space="preserve">Na 1 mieszkańca
w zł
</t>
    </r>
    <r>
      <rPr>
        <sz val="11"/>
        <color theme="0" tint="-0.499984740745262"/>
        <rFont val="Arial"/>
        <family val="2"/>
        <charset val="238"/>
      </rPr>
      <t>Per capita
in PLN</t>
    </r>
  </si>
  <si>
    <r>
      <t xml:space="preserve">POLSKA   </t>
    </r>
    <r>
      <rPr>
        <b/>
        <sz val="11"/>
        <color theme="0" tint="-0.499984740745262"/>
        <rFont val="Arial"/>
        <family val="2"/>
        <charset val="238"/>
      </rPr>
      <t xml:space="preserve"> POLAND</t>
    </r>
  </si>
  <si>
    <r>
      <t xml:space="preserve">POLSKA   </t>
    </r>
    <r>
      <rPr>
        <b/>
        <sz val="10"/>
        <color theme="0" tint="-0.499984740745262"/>
        <rFont val="Arial"/>
        <family val="2"/>
        <charset val="238"/>
      </rPr>
      <t xml:space="preserve"> POLAND</t>
    </r>
  </si>
  <si>
    <t xml:space="preserve">                        SOLD PRODUCTION OF INDUSTRY IN 2020 (current prices)</t>
  </si>
  <si>
    <t xml:space="preserve">                          Stan w dniu 31 grudnia</t>
  </si>
  <si>
    <t xml:space="preserve">                          INSTALLED CAPACITY IN POWER PLANTS BY SOURCE IN 2020</t>
  </si>
  <si>
    <t xml:space="preserve">                          As of 31st December</t>
  </si>
  <si>
    <t>Budownictwo</t>
  </si>
  <si>
    <r>
      <t>SPRZEDAŻ PRODUKCJI  BUDOWLANO-MONTAŻOWEJ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W 2020 R. (ceny bieżące)</t>
    </r>
  </si>
  <si>
    <t>SALE OF CONSTRUCTION AND ASSEMBLY PRODUCTIONa IN 2020 (current prices)</t>
  </si>
  <si>
    <r>
      <t xml:space="preserve">W mln zł
</t>
    </r>
    <r>
      <rPr>
        <sz val="10"/>
        <color theme="0" tint="-0.499984740745262"/>
        <rFont val="Arial"/>
        <family val="2"/>
        <charset val="238"/>
      </rPr>
      <t>In million
PLN</t>
    </r>
  </si>
  <si>
    <r>
      <t xml:space="preserve">WOJEWÓDZTWA
</t>
    </r>
    <r>
      <rPr>
        <sz val="10"/>
        <color theme="0" tint="-0.499984740745262"/>
        <rFont val="Arial"/>
        <family val="2"/>
        <charset val="238"/>
      </rPr>
      <t>VOIVODSHIPS</t>
    </r>
  </si>
  <si>
    <r>
      <t xml:space="preserve">W odset-
kach
</t>
    </r>
    <r>
      <rPr>
        <sz val="10"/>
        <color theme="0" tint="-0.499984740745262"/>
        <rFont val="Arial"/>
        <family val="2"/>
        <charset val="238"/>
      </rPr>
      <t>In percent</t>
    </r>
  </si>
  <si>
    <r>
      <t xml:space="preserve">Na 1 mieszkańca
w zł
</t>
    </r>
    <r>
      <rPr>
        <sz val="10"/>
        <color theme="0" tint="-0.499984740745262"/>
        <rFont val="Arial"/>
        <family val="2"/>
        <charset val="238"/>
      </rPr>
      <t>Per capita 
in PLN</t>
    </r>
  </si>
  <si>
    <t>2019=100</t>
  </si>
  <si>
    <r>
      <t xml:space="preserve">POLSKA    </t>
    </r>
    <r>
      <rPr>
        <b/>
        <sz val="10"/>
        <color theme="0" tint="-0.499984740745262"/>
        <rFont val="Arial"/>
        <family val="2"/>
        <charset val="238"/>
      </rPr>
      <t>POLAND</t>
    </r>
  </si>
  <si>
    <t xml:space="preserve">     a Zrealizowanych przez podmioty budowlane – według miejsca wykonywania robót.</t>
  </si>
  <si>
    <t xml:space="preserve">     a Realized by construction entities – by work-sitr location.</t>
  </si>
  <si>
    <t xml:space="preserve">     a Razem z elektrowniami słonecznymi, na biomasę i biogaz.  b Dane dotyczą producentów </t>
  </si>
  <si>
    <t>o zainstalowanej mocy elektrycznej powyżej 0,5 MW. c. Za wyjątkiem elektrowni na biomasę i biogaz</t>
  </si>
  <si>
    <t xml:space="preserve">     a Including photovoltaic, biomass and biogas power plants.  b Data concern producers with installed</t>
  </si>
  <si>
    <r>
      <t xml:space="preserve">W elektrowniach
wiatrowych
</t>
    </r>
    <r>
      <rPr>
        <sz val="10"/>
        <color theme="0" tint="-0.499984740745262"/>
        <rFont val="Arial"/>
        <family val="2"/>
        <charset val="238"/>
      </rPr>
      <t>In wind
power plants</t>
    </r>
  </si>
  <si>
    <r>
      <t>W elektrowniach
wodnych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indexed="23"/>
        <rFont val="Arial"/>
        <family val="2"/>
        <charset val="238"/>
      </rPr>
      <t>In hydro
power plants</t>
    </r>
    <r>
      <rPr>
        <vertAlign val="superscript"/>
        <sz val="10"/>
        <color indexed="23"/>
        <rFont val="Arial"/>
        <family val="2"/>
        <charset val="238"/>
      </rPr>
      <t>a</t>
    </r>
  </si>
  <si>
    <r>
      <t>W elektrowniach cieplnych</t>
    </r>
    <r>
      <rPr>
        <vertAlign val="superscript"/>
        <sz val="10"/>
        <rFont val="Arial"/>
        <family val="2"/>
        <charset val="238"/>
      </rPr>
      <t>bc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In thermal
power plants</t>
    </r>
    <r>
      <rPr>
        <vertAlign val="superscript"/>
        <sz val="10"/>
        <color theme="0" tint="-0.499984740745262"/>
        <rFont val="Arial"/>
        <family val="2"/>
        <charset val="238"/>
      </rPr>
      <t>bc</t>
    </r>
  </si>
  <si>
    <t>capacity exceeding 0,5 MW. c. Excluding biomass and biogas power plants.</t>
  </si>
  <si>
    <r>
      <rPr>
        <sz val="11"/>
        <rFont val="Arial"/>
        <family val="2"/>
        <charset val="238"/>
      </rPr>
      <t xml:space="preserve">TABL. 1 (118). </t>
    </r>
    <r>
      <rPr>
        <b/>
        <sz val="11"/>
        <rFont val="Arial"/>
        <family val="2"/>
        <charset val="238"/>
      </rPr>
      <t>PRODUKCJA SPRZEDANA PRZEMYSŁU W 2020 R. (ceny bieżące)</t>
    </r>
  </si>
  <si>
    <r>
      <t>TABL.  2 (119).</t>
    </r>
    <r>
      <rPr>
        <b/>
        <sz val="11"/>
        <rFont val="Arial"/>
        <family val="2"/>
        <charset val="238"/>
      </rPr>
      <t xml:space="preserve">  MOC ZAINSTALOWANA W ELEKTROWNIACH WEDŁUG ŹRÓDEŁ W 2020 R.</t>
    </r>
  </si>
  <si>
    <t xml:space="preserve">TABL. 3 (120).  </t>
  </si>
  <si>
    <r>
      <t xml:space="preserve">2019=100
(ceny stałe)
</t>
    </r>
    <r>
      <rPr>
        <sz val="11"/>
        <color indexed="23"/>
        <rFont val="Arial"/>
        <family val="2"/>
        <charset val="238"/>
      </rPr>
      <t>(constant prices)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</si>
</sst>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40">
    <font>
      <sz val="10"/>
      <name val="Arial CE"/>
      <charset val="238"/>
    </font>
    <font>
      <sz val="10"/>
      <name val="Arial CE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23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23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sz val="11"/>
      <color theme="0" tint="-0.499984740745262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color theme="0" tint="-0.499984740745262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color indexed="2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4"/>
      <color theme="0" tint="-0.499984740745262"/>
      <name val="Arial"/>
      <family val="2"/>
      <charset val="238"/>
    </font>
    <font>
      <b/>
      <sz val="12"/>
      <color theme="0" tint="-0.499984740745262"/>
      <name val="Arial"/>
      <family val="2"/>
      <charset val="238"/>
    </font>
    <font>
      <sz val="11"/>
      <name val="Arial CE"/>
      <charset val="238"/>
    </font>
    <font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7">
    <xf numFmtId="0" fontId="0" fillId="0" borderId="0"/>
    <xf numFmtId="0" fontId="1" fillId="0" borderId="0"/>
    <xf numFmtId="0" fontId="1" fillId="0" borderId="0"/>
    <xf numFmtId="0" fontId="1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3" fillId="3" borderId="1" applyNumberFormat="0" applyAlignment="0" applyProtection="0"/>
    <xf numFmtId="0" fontId="4" fillId="9" borderId="2" applyNumberFormat="0" applyAlignment="0" applyProtection="0"/>
    <xf numFmtId="0" fontId="5" fillId="0" borderId="3" applyNumberFormat="0" applyFill="0" applyAlignment="0" applyProtection="0"/>
    <xf numFmtId="0" fontId="6" fillId="10" borderId="4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" fillId="0" borderId="0"/>
    <xf numFmtId="0" fontId="10" fillId="9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2" borderId="9" applyNumberFormat="0" applyFont="0" applyAlignment="0" applyProtection="0"/>
    <xf numFmtId="0" fontId="1" fillId="0" borderId="0"/>
    <xf numFmtId="0" fontId="1" fillId="0" borderId="0"/>
  </cellStyleXfs>
  <cellXfs count="105">
    <xf numFmtId="0" fontId="0" fillId="0" borderId="0" xfId="0"/>
    <xf numFmtId="0" fontId="16" fillId="0" borderId="0" xfId="1" applyFont="1" applyBorder="1"/>
    <xf numFmtId="0" fontId="20" fillId="0" borderId="0" xfId="1" applyFont="1"/>
    <xf numFmtId="0" fontId="20" fillId="0" borderId="0" xfId="1" applyFont="1" applyBorder="1"/>
    <xf numFmtId="0" fontId="24" fillId="0" borderId="0" xfId="1" applyFont="1" applyBorder="1"/>
    <xf numFmtId="0" fontId="24" fillId="0" borderId="0" xfId="1" applyFont="1"/>
    <xf numFmtId="0" fontId="27" fillId="0" borderId="0" xfId="1" applyFont="1" applyBorder="1"/>
    <xf numFmtId="164" fontId="18" fillId="0" borderId="12" xfId="1" quotePrefix="1" applyNumberFormat="1" applyFont="1" applyFill="1" applyBorder="1" applyAlignment="1">
      <alignment horizontal="right"/>
    </xf>
    <xf numFmtId="0" fontId="20" fillId="0" borderId="0" xfId="25" applyFont="1"/>
    <xf numFmtId="0" fontId="21" fillId="0" borderId="0" xfId="25" applyFont="1"/>
    <xf numFmtId="0" fontId="21" fillId="0" borderId="0" xfId="25" applyFont="1" applyBorder="1"/>
    <xf numFmtId="0" fontId="16" fillId="0" borderId="0" xfId="25" applyFont="1"/>
    <xf numFmtId="0" fontId="16" fillId="0" borderId="0" xfId="25" applyFont="1" applyBorder="1"/>
    <xf numFmtId="0" fontId="16" fillId="0" borderId="0" xfId="25" applyFont="1" applyAlignment="1"/>
    <xf numFmtId="0" fontId="22" fillId="0" borderId="0" xfId="25" applyFont="1"/>
    <xf numFmtId="0" fontId="27" fillId="0" borderId="0" xfId="25" applyFont="1"/>
    <xf numFmtId="0" fontId="21" fillId="0" borderId="0" xfId="1" applyFont="1" applyBorder="1"/>
    <xf numFmtId="0" fontId="16" fillId="0" borderId="0" xfId="25" applyFont="1" applyFill="1"/>
    <xf numFmtId="0" fontId="20" fillId="0" borderId="0" xfId="1" applyFont="1" applyFill="1" applyBorder="1"/>
    <xf numFmtId="0" fontId="16" fillId="0" borderId="0" xfId="25" applyFont="1" applyFill="1" applyBorder="1"/>
    <xf numFmtId="0" fontId="16" fillId="0" borderId="12" xfId="25" applyFont="1" applyFill="1" applyBorder="1"/>
    <xf numFmtId="0" fontId="16" fillId="0" borderId="0" xfId="26" applyFont="1" applyBorder="1" applyAlignment="1">
      <alignment horizontal="left"/>
    </xf>
    <xf numFmtId="0" fontId="15" fillId="0" borderId="0" xfId="26" applyFont="1" applyFill="1" applyBorder="1" applyAlignment="1">
      <alignment horizontal="left"/>
    </xf>
    <xf numFmtId="0" fontId="16" fillId="0" borderId="19" xfId="1" applyFont="1" applyFill="1" applyBorder="1" applyAlignment="1">
      <alignment horizontal="center" vertical="center" wrapText="1"/>
    </xf>
    <xf numFmtId="0" fontId="16" fillId="0" borderId="15" xfId="25" applyFont="1" applyBorder="1" applyAlignment="1">
      <alignment horizontal="center"/>
    </xf>
    <xf numFmtId="0" fontId="19" fillId="0" borderId="0" xfId="25" applyFont="1" applyFill="1"/>
    <xf numFmtId="0" fontId="31" fillId="0" borderId="0" xfId="25" applyFont="1" applyFill="1"/>
    <xf numFmtId="0" fontId="32" fillId="0" borderId="0" xfId="25" applyFont="1" applyFill="1"/>
    <xf numFmtId="0" fontId="33" fillId="0" borderId="0" xfId="25" applyFont="1" applyFill="1"/>
    <xf numFmtId="0" fontId="18" fillId="0" borderId="0" xfId="25" applyFont="1" applyFill="1"/>
    <xf numFmtId="0" fontId="21" fillId="0" borderId="23" xfId="25" applyFont="1" applyBorder="1" applyAlignment="1">
      <alignment horizontal="center" vertical="center" wrapText="1"/>
    </xf>
    <xf numFmtId="0" fontId="34" fillId="0" borderId="22" xfId="25" applyFont="1" applyFill="1" applyBorder="1" applyAlignment="1">
      <alignment horizontal="center" vertical="center" wrapText="1"/>
    </xf>
    <xf numFmtId="0" fontId="34" fillId="0" borderId="24" xfId="25" applyFont="1" applyFill="1" applyBorder="1" applyAlignment="1">
      <alignment horizontal="center" vertical="center" wrapText="1"/>
    </xf>
    <xf numFmtId="0" fontId="21" fillId="0" borderId="25" xfId="1" applyFont="1" applyFill="1" applyBorder="1" applyAlignment="1">
      <alignment horizontal="center" vertical="center" wrapText="1"/>
    </xf>
    <xf numFmtId="0" fontId="21" fillId="0" borderId="24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vertical="center" wrapText="1"/>
    </xf>
    <xf numFmtId="0" fontId="22" fillId="0" borderId="15" xfId="26" applyFont="1" applyFill="1" applyBorder="1" applyAlignment="1">
      <alignment horizontal="left"/>
    </xf>
    <xf numFmtId="164" fontId="18" fillId="0" borderId="0" xfId="25" applyNumberFormat="1" applyFont="1" applyFill="1" applyAlignment="1">
      <alignment horizontal="right"/>
    </xf>
    <xf numFmtId="0" fontId="21" fillId="0" borderId="15" xfId="26" applyFont="1" applyBorder="1" applyAlignment="1">
      <alignment horizontal="left"/>
    </xf>
    <xf numFmtId="164" fontId="16" fillId="0" borderId="0" xfId="0" applyNumberFormat="1" applyFont="1" applyFill="1" applyBorder="1"/>
    <xf numFmtId="164" fontId="20" fillId="0" borderId="17" xfId="1" applyNumberFormat="1" applyFont="1" applyFill="1" applyBorder="1"/>
    <xf numFmtId="164" fontId="18" fillId="0" borderId="13" xfId="1" quotePrefix="1" applyNumberFormat="1" applyFont="1" applyFill="1" applyBorder="1" applyAlignment="1">
      <alignment horizontal="right"/>
    </xf>
    <xf numFmtId="164" fontId="18" fillId="0" borderId="14" xfId="1" quotePrefix="1" applyNumberFormat="1" applyFont="1" applyFill="1" applyBorder="1" applyAlignment="1">
      <alignment horizontal="right"/>
    </xf>
    <xf numFmtId="164" fontId="20" fillId="0" borderId="13" xfId="1" quotePrefix="1" applyNumberFormat="1" applyFont="1" applyFill="1" applyBorder="1" applyAlignment="1">
      <alignment horizontal="right"/>
    </xf>
    <xf numFmtId="164" fontId="20" fillId="0" borderId="14" xfId="1" quotePrefix="1" applyNumberFormat="1" applyFont="1" applyFill="1" applyBorder="1" applyAlignment="1">
      <alignment horizontal="right"/>
    </xf>
    <xf numFmtId="164" fontId="20" fillId="0" borderId="12" xfId="1" quotePrefix="1" applyNumberFormat="1" applyFont="1" applyFill="1" applyBorder="1" applyAlignment="1">
      <alignment horizontal="right"/>
    </xf>
    <xf numFmtId="164" fontId="20" fillId="0" borderId="13" xfId="1" applyNumberFormat="1" applyFont="1" applyFill="1" applyBorder="1" applyAlignment="1">
      <alignment horizontal="right"/>
    </xf>
    <xf numFmtId="164" fontId="20" fillId="0" borderId="14" xfId="1" applyNumberFormat="1" applyFont="1" applyFill="1" applyBorder="1" applyAlignment="1">
      <alignment horizontal="right"/>
    </xf>
    <xf numFmtId="164" fontId="20" fillId="0" borderId="12" xfId="1" applyNumberFormat="1" applyFont="1" applyFill="1" applyBorder="1" applyAlignment="1">
      <alignment horizontal="right"/>
    </xf>
    <xf numFmtId="0" fontId="16" fillId="0" borderId="16" xfId="25" applyFont="1" applyFill="1" applyBorder="1"/>
    <xf numFmtId="0" fontId="26" fillId="0" borderId="0" xfId="1" applyFont="1" applyBorder="1"/>
    <xf numFmtId="0" fontId="35" fillId="0" borderId="0" xfId="25" applyFont="1"/>
    <xf numFmtId="0" fontId="16" fillId="0" borderId="20" xfId="1" applyFont="1" applyFill="1" applyBorder="1" applyAlignment="1">
      <alignment horizontal="center" vertical="center" wrapText="1"/>
    </xf>
    <xf numFmtId="0" fontId="15" fillId="0" borderId="0" xfId="25" applyFont="1"/>
    <xf numFmtId="0" fontId="28" fillId="0" borderId="0" xfId="25" applyFont="1"/>
    <xf numFmtId="0" fontId="16" fillId="0" borderId="0" xfId="25" applyFont="1" applyFill="1" applyAlignment="1">
      <alignment wrapText="1"/>
    </xf>
    <xf numFmtId="0" fontId="24" fillId="0" borderId="0" xfId="25" applyFont="1"/>
    <xf numFmtId="0" fontId="16" fillId="0" borderId="25" xfId="1" applyFont="1" applyFill="1" applyBorder="1" applyAlignment="1">
      <alignment horizontal="center" vertical="center" wrapText="1"/>
    </xf>
    <xf numFmtId="0" fontId="16" fillId="0" borderId="24" xfId="1" applyFont="1" applyFill="1" applyBorder="1" applyAlignment="1">
      <alignment horizontal="center" vertical="center" wrapText="1"/>
    </xf>
    <xf numFmtId="0" fontId="16" fillId="0" borderId="14" xfId="25" applyFont="1" applyFill="1" applyBorder="1"/>
    <xf numFmtId="0" fontId="16" fillId="0" borderId="17" xfId="25" applyFont="1" applyFill="1" applyBorder="1"/>
    <xf numFmtId="165" fontId="16" fillId="0" borderId="0" xfId="25" applyNumberFormat="1" applyFont="1"/>
    <xf numFmtId="0" fontId="16" fillId="0" borderId="0" xfId="1" applyFont="1" applyBorder="1" applyAlignment="1">
      <alignment horizontal="left"/>
    </xf>
    <xf numFmtId="0" fontId="16" fillId="0" borderId="11" xfId="25" applyFont="1" applyBorder="1"/>
    <xf numFmtId="0" fontId="16" fillId="0" borderId="10" xfId="1" applyFont="1" applyFill="1" applyBorder="1" applyAlignment="1">
      <alignment horizontal="center" vertical="center" wrapText="1"/>
    </xf>
    <xf numFmtId="164" fontId="20" fillId="0" borderId="26" xfId="1" applyNumberFormat="1" applyFont="1" applyFill="1" applyBorder="1"/>
    <xf numFmtId="164" fontId="18" fillId="0" borderId="16" xfId="1" quotePrefix="1" applyNumberFormat="1" applyFont="1" applyFill="1" applyBorder="1" applyAlignment="1">
      <alignment horizontal="right"/>
    </xf>
    <xf numFmtId="164" fontId="20" fillId="0" borderId="16" xfId="1" quotePrefix="1" applyNumberFormat="1" applyFont="1" applyFill="1" applyBorder="1" applyAlignment="1">
      <alignment horizontal="right"/>
    </xf>
    <xf numFmtId="164" fontId="20" fillId="0" borderId="16" xfId="1" applyNumberFormat="1" applyFont="1" applyFill="1" applyBorder="1" applyAlignment="1">
      <alignment horizontal="right"/>
    </xf>
    <xf numFmtId="0" fontId="16" fillId="0" borderId="21" xfId="2" applyFont="1" applyFill="1" applyBorder="1" applyAlignment="1">
      <alignment vertical="center" wrapText="1"/>
    </xf>
    <xf numFmtId="0" fontId="31" fillId="0" borderId="11" xfId="25" applyFont="1" applyBorder="1"/>
    <xf numFmtId="0" fontId="16" fillId="0" borderId="22" xfId="25" applyFont="1" applyFill="1" applyBorder="1" applyAlignment="1">
      <alignment horizontal="center" vertical="center" wrapText="1"/>
    </xf>
    <xf numFmtId="0" fontId="16" fillId="0" borderId="24" xfId="25" applyFont="1" applyFill="1" applyBorder="1" applyAlignment="1">
      <alignment horizontal="center" vertical="center" wrapText="1"/>
    </xf>
    <xf numFmtId="164" fontId="38" fillId="0" borderId="14" xfId="0" applyNumberFormat="1" applyFont="1" applyBorder="1" applyAlignment="1">
      <alignment horizontal="right"/>
    </xf>
    <xf numFmtId="1" fontId="18" fillId="0" borderId="14" xfId="25" applyNumberFormat="1" applyFont="1" applyFill="1" applyBorder="1" applyAlignment="1">
      <alignment horizontal="right"/>
    </xf>
    <xf numFmtId="164" fontId="18" fillId="0" borderId="0" xfId="25" applyNumberFormat="1" applyFont="1" applyFill="1" applyBorder="1" applyAlignment="1"/>
    <xf numFmtId="164" fontId="39" fillId="0" borderId="14" xfId="0" applyNumberFormat="1" applyFont="1" applyBorder="1" applyAlignment="1">
      <alignment horizontal="right"/>
    </xf>
    <xf numFmtId="164" fontId="20" fillId="0" borderId="14" xfId="0" applyNumberFormat="1" applyFont="1" applyFill="1" applyBorder="1"/>
    <xf numFmtId="1" fontId="20" fillId="0" borderId="14" xfId="0" applyNumberFormat="1" applyFont="1" applyFill="1" applyBorder="1"/>
    <xf numFmtId="164" fontId="20" fillId="0" borderId="0" xfId="25" applyNumberFormat="1" applyFont="1" applyFill="1" applyBorder="1" applyAlignment="1"/>
    <xf numFmtId="164" fontId="20" fillId="0" borderId="0" xfId="0" applyNumberFormat="1" applyFont="1" applyFill="1" applyBorder="1"/>
    <xf numFmtId="164" fontId="18" fillId="0" borderId="16" xfId="25" quotePrefix="1" applyNumberFormat="1" applyFont="1" applyFill="1" applyBorder="1" applyAlignment="1">
      <alignment horizontal="right"/>
    </xf>
    <xf numFmtId="1" fontId="18" fillId="0" borderId="14" xfId="25" quotePrefix="1" applyNumberFormat="1" applyFont="1" applyFill="1" applyBorder="1" applyAlignment="1">
      <alignment horizontal="right"/>
    </xf>
    <xf numFmtId="164" fontId="18" fillId="0" borderId="12" xfId="25" quotePrefix="1" applyNumberFormat="1" applyFont="1" applyFill="1" applyBorder="1" applyAlignment="1">
      <alignment horizontal="right"/>
    </xf>
    <xf numFmtId="164" fontId="20" fillId="0" borderId="16" xfId="25" applyNumberFormat="1" applyFont="1" applyFill="1" applyBorder="1" applyAlignment="1">
      <alignment horizontal="right"/>
    </xf>
    <xf numFmtId="164" fontId="20" fillId="0" borderId="14" xfId="25" applyNumberFormat="1" applyFont="1" applyFill="1" applyBorder="1" applyAlignment="1">
      <alignment horizontal="right"/>
    </xf>
    <xf numFmtId="1" fontId="20" fillId="0" borderId="0" xfId="25" applyNumberFormat="1" applyFont="1" applyFill="1" applyAlignment="1">
      <alignment horizontal="right"/>
    </xf>
    <xf numFmtId="164" fontId="20" fillId="0" borderId="12" xfId="25" applyNumberFormat="1" applyFont="1" applyFill="1" applyBorder="1" applyAlignment="1">
      <alignment horizontal="right"/>
    </xf>
    <xf numFmtId="164" fontId="20" fillId="0" borderId="16" xfId="0" applyNumberFormat="1" applyFont="1" applyFill="1" applyBorder="1" applyAlignment="1">
      <alignment horizontal="right"/>
    </xf>
    <xf numFmtId="164" fontId="20" fillId="0" borderId="14" xfId="0" applyNumberFormat="1" applyFont="1" applyFill="1" applyBorder="1" applyAlignment="1">
      <alignment horizontal="right"/>
    </xf>
    <xf numFmtId="1" fontId="20" fillId="0" borderId="0" xfId="25" applyNumberFormat="1" applyFont="1" applyFill="1" applyBorder="1" applyAlignment="1">
      <alignment horizontal="right"/>
    </xf>
    <xf numFmtId="164" fontId="20" fillId="0" borderId="12" xfId="0" applyNumberFormat="1" applyFont="1" applyFill="1" applyBorder="1" applyAlignment="1">
      <alignment horizontal="right"/>
    </xf>
    <xf numFmtId="1" fontId="20" fillId="0" borderId="14" xfId="25" applyNumberFormat="1" applyFont="1" applyFill="1" applyBorder="1" applyAlignment="1">
      <alignment horizontal="right"/>
    </xf>
    <xf numFmtId="1" fontId="20" fillId="0" borderId="0" xfId="0" applyNumberFormat="1" applyFont="1" applyFill="1" applyAlignment="1">
      <alignment horizontal="right"/>
    </xf>
    <xf numFmtId="0" fontId="16" fillId="0" borderId="21" xfId="2" applyFont="1" applyFill="1" applyBorder="1" applyAlignment="1">
      <alignment horizontal="center" vertical="center" wrapText="1"/>
    </xf>
    <xf numFmtId="0" fontId="16" fillId="0" borderId="15" xfId="2" applyFont="1" applyFill="1" applyBorder="1" applyAlignment="1">
      <alignment horizontal="center" vertical="center" wrapText="1"/>
    </xf>
    <xf numFmtId="0" fontId="16" fillId="0" borderId="18" xfId="1" applyFont="1" applyFill="1" applyBorder="1" applyAlignment="1">
      <alignment horizontal="center" vertical="center"/>
    </xf>
    <xf numFmtId="0" fontId="16" fillId="0" borderId="0" xfId="26" applyFont="1" applyBorder="1" applyAlignment="1">
      <alignment horizontal="left"/>
    </xf>
    <xf numFmtId="0" fontId="16" fillId="0" borderId="15" xfId="26" applyFont="1" applyBorder="1" applyAlignment="1">
      <alignment horizontal="left"/>
    </xf>
    <xf numFmtId="0" fontId="16" fillId="0" borderId="22" xfId="25" applyFont="1" applyBorder="1" applyAlignment="1">
      <alignment horizontal="center" vertical="center" wrapText="1"/>
    </xf>
    <xf numFmtId="0" fontId="16" fillId="0" borderId="23" xfId="25" applyFont="1" applyBorder="1" applyAlignment="1">
      <alignment horizontal="center" vertical="center" wrapText="1"/>
    </xf>
    <xf numFmtId="0" fontId="16" fillId="0" borderId="0" xfId="25" applyFont="1" applyBorder="1" applyAlignment="1">
      <alignment horizontal="center"/>
    </xf>
    <xf numFmtId="0" fontId="16" fillId="0" borderId="15" xfId="25" applyFont="1" applyBorder="1" applyAlignment="1">
      <alignment horizontal="center"/>
    </xf>
    <xf numFmtId="0" fontId="15" fillId="0" borderId="0" xfId="26" applyFont="1" applyFill="1" applyBorder="1" applyAlignment="1">
      <alignment horizontal="left"/>
    </xf>
    <xf numFmtId="0" fontId="15" fillId="0" borderId="15" xfId="26" applyFont="1" applyFill="1" applyBorder="1" applyAlignment="1">
      <alignment horizontal="left"/>
    </xf>
  </cellXfs>
  <cellStyles count="27">
    <cellStyle name="[StdExit()]" xfId="1"/>
    <cellStyle name="[StdExit()] 2" xfId="2"/>
    <cellStyle name="[StdExit()] 2 2" xfId="3"/>
    <cellStyle name="Akcent 1" xfId="4" builtinId="29" customBuiltin="1"/>
    <cellStyle name="Akcent 2" xfId="5" builtinId="33" customBuiltin="1"/>
    <cellStyle name="Akcent 3" xfId="6" builtinId="37" customBuiltin="1"/>
    <cellStyle name="Akcent 4" xfId="7" builtinId="41" customBuiltin="1"/>
    <cellStyle name="Akcent 5" xfId="8" builtinId="45" customBuiltin="1"/>
    <cellStyle name="Akcent 6" xfId="9" builtinId="49" customBuiltin="1"/>
    <cellStyle name="Dane wejściowe" xfId="10" builtinId="20" customBuiltin="1"/>
    <cellStyle name="Dane wyjściowe" xfId="11" builtinId="21" customBuiltin="1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/>
    <cellStyle name="Normalny_Kw 2-2012_ludn _tab publ" xfId="26"/>
    <cellStyle name="Normalny_przembud_I_półrocze_2012" xfId="25"/>
    <cellStyle name="Obliczenia" xfId="19" builtinId="22" customBuiltin="1"/>
    <cellStyle name="Suma" xfId="20" builtinId="25" customBuiltin="1"/>
    <cellStyle name="Tekst objaśnienia" xfId="21" builtinId="53" customBuiltin="1"/>
    <cellStyle name="Tekst ostrzeżenia" xfId="22" builtinId="11" customBuiltin="1"/>
    <cellStyle name="Tytuł" xfId="23" builtinId="15" customBuiltin="1"/>
    <cellStyle name="Uwaga" xfId="24" builtinId="1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CCFF"/>
      <color rgb="FFCCCC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zoomScaleNormal="100" workbookViewId="0"/>
  </sheetViews>
  <sheetFormatPr defaultColWidth="9.140625" defaultRowHeight="12.75"/>
  <cols>
    <col min="1" max="1" width="26.28515625" style="11" customWidth="1"/>
    <col min="2" max="4" width="20.7109375" style="11" customWidth="1"/>
    <col min="5" max="5" width="20.7109375" style="12" customWidth="1"/>
    <col min="6" max="16384" width="9.140625" style="11"/>
  </cols>
  <sheetData>
    <row r="1" spans="1:5" s="17" customFormat="1" ht="18">
      <c r="A1" s="25" t="s">
        <v>20</v>
      </c>
      <c r="C1" s="26"/>
      <c r="E1" s="19"/>
    </row>
    <row r="2" spans="1:5" s="17" customFormat="1" ht="18">
      <c r="A2" s="27" t="s">
        <v>21</v>
      </c>
      <c r="C2" s="26"/>
      <c r="E2" s="19"/>
    </row>
    <row r="3" spans="1:5" s="17" customFormat="1" ht="15.75">
      <c r="A3" s="28"/>
      <c r="C3" s="26"/>
      <c r="E3" s="19"/>
    </row>
    <row r="4" spans="1:5" s="17" customFormat="1" ht="15.75">
      <c r="A4" s="29" t="s">
        <v>16</v>
      </c>
      <c r="C4" s="26"/>
      <c r="E4" s="19"/>
    </row>
    <row r="5" spans="1:5" s="17" customFormat="1" ht="15.75">
      <c r="A5" s="28" t="s">
        <v>22</v>
      </c>
      <c r="C5" s="26"/>
      <c r="E5" s="19"/>
    </row>
    <row r="6" spans="1:5" s="17" customFormat="1" ht="15.75">
      <c r="A6" s="29"/>
      <c r="C6" s="26"/>
      <c r="E6" s="19"/>
    </row>
    <row r="7" spans="1:5" ht="15">
      <c r="A7" s="14" t="s">
        <v>51</v>
      </c>
      <c r="B7" s="9"/>
      <c r="C7" s="9"/>
      <c r="D7" s="9"/>
      <c r="E7" s="10"/>
    </row>
    <row r="8" spans="1:5" ht="18" customHeight="1">
      <c r="A8" s="15" t="s">
        <v>29</v>
      </c>
      <c r="B8" s="9"/>
      <c r="C8" s="9"/>
      <c r="D8" s="9"/>
      <c r="E8" s="10"/>
    </row>
    <row r="9" spans="1:5" ht="9.9499999999999993" customHeight="1" thickBot="1">
      <c r="A9" s="8"/>
      <c r="B9" s="9"/>
      <c r="C9" s="9"/>
      <c r="D9" s="9"/>
      <c r="E9" s="10"/>
    </row>
    <row r="10" spans="1:5" ht="76.5" customHeight="1" thickBot="1">
      <c r="A10" s="30" t="s">
        <v>23</v>
      </c>
      <c r="B10" s="31" t="s">
        <v>24</v>
      </c>
      <c r="C10" s="32" t="s">
        <v>25</v>
      </c>
      <c r="D10" s="33" t="s">
        <v>26</v>
      </c>
      <c r="E10" s="34" t="s">
        <v>54</v>
      </c>
    </row>
    <row r="11" spans="1:5" ht="5.0999999999999996" customHeight="1">
      <c r="A11" s="24"/>
      <c r="B11" s="49"/>
      <c r="C11" s="19"/>
      <c r="D11" s="20"/>
      <c r="E11" s="35"/>
    </row>
    <row r="12" spans="1:5" ht="15.75">
      <c r="A12" s="36" t="s">
        <v>27</v>
      </c>
      <c r="B12" s="81">
        <v>1579859.6</v>
      </c>
      <c r="C12" s="37">
        <v>100</v>
      </c>
      <c r="D12" s="82">
        <v>41191</v>
      </c>
      <c r="E12" s="83">
        <v>98.1</v>
      </c>
    </row>
    <row r="13" spans="1:5" ht="15">
      <c r="A13" s="38" t="s">
        <v>0</v>
      </c>
      <c r="B13" s="84">
        <v>151717.20000000001</v>
      </c>
      <c r="C13" s="85">
        <v>9.6</v>
      </c>
      <c r="D13" s="86">
        <v>52343</v>
      </c>
      <c r="E13" s="87">
        <v>105.3</v>
      </c>
    </row>
    <row r="14" spans="1:5" s="13" customFormat="1" ht="13.5" customHeight="1">
      <c r="A14" s="38" t="s">
        <v>1</v>
      </c>
      <c r="B14" s="88">
        <v>68489.5</v>
      </c>
      <c r="C14" s="89">
        <v>4.3</v>
      </c>
      <c r="D14" s="90">
        <v>33098</v>
      </c>
      <c r="E14" s="91">
        <v>104</v>
      </c>
    </row>
    <row r="15" spans="1:5" s="13" customFormat="1" ht="15">
      <c r="A15" s="38" t="s">
        <v>2</v>
      </c>
      <c r="B15" s="88">
        <v>41761.699999999997</v>
      </c>
      <c r="C15" s="89">
        <v>2.6</v>
      </c>
      <c r="D15" s="86">
        <v>19855</v>
      </c>
      <c r="E15" s="91">
        <v>97.1</v>
      </c>
    </row>
    <row r="16" spans="1:5" s="13" customFormat="1" ht="15">
      <c r="A16" s="38" t="s">
        <v>3</v>
      </c>
      <c r="B16" s="88">
        <v>38702.199999999997</v>
      </c>
      <c r="C16" s="89">
        <v>2.5</v>
      </c>
      <c r="D16" s="92">
        <v>38312</v>
      </c>
      <c r="E16" s="91">
        <v>94.7</v>
      </c>
    </row>
    <row r="17" spans="1:5" s="13" customFormat="1" ht="15">
      <c r="A17" s="38" t="s">
        <v>4</v>
      </c>
      <c r="B17" s="88">
        <v>91634.9</v>
      </c>
      <c r="C17" s="89">
        <v>5.8</v>
      </c>
      <c r="D17" s="93">
        <v>37422</v>
      </c>
      <c r="E17" s="91">
        <v>102.8</v>
      </c>
    </row>
    <row r="18" spans="1:5" s="13" customFormat="1" ht="15">
      <c r="A18" s="38" t="s">
        <v>5</v>
      </c>
      <c r="B18" s="88">
        <v>112922.9</v>
      </c>
      <c r="C18" s="89">
        <v>7.2</v>
      </c>
      <c r="D18" s="93">
        <v>33077</v>
      </c>
      <c r="E18" s="91">
        <v>96.3</v>
      </c>
    </row>
    <row r="19" spans="1:5" s="13" customFormat="1" ht="15">
      <c r="A19" s="38" t="s">
        <v>6</v>
      </c>
      <c r="B19" s="88">
        <v>324143.3</v>
      </c>
      <c r="C19" s="89">
        <v>20.5</v>
      </c>
      <c r="D19" s="93">
        <v>59717</v>
      </c>
      <c r="E19" s="91">
        <v>106.3</v>
      </c>
    </row>
    <row r="20" spans="1:5" s="13" customFormat="1" ht="15">
      <c r="A20" s="38" t="s">
        <v>7</v>
      </c>
      <c r="B20" s="88">
        <v>32733.200000000001</v>
      </c>
      <c r="C20" s="89">
        <v>2.1</v>
      </c>
      <c r="D20" s="93">
        <v>33375</v>
      </c>
      <c r="E20" s="91">
        <v>97.3</v>
      </c>
    </row>
    <row r="21" spans="1:5" s="13" customFormat="1" ht="15">
      <c r="A21" s="38" t="s">
        <v>8</v>
      </c>
      <c r="B21" s="88">
        <v>54294</v>
      </c>
      <c r="C21" s="89">
        <v>3.4</v>
      </c>
      <c r="D21" s="93">
        <v>25539</v>
      </c>
      <c r="E21" s="91">
        <v>94.1</v>
      </c>
    </row>
    <row r="22" spans="1:5" s="13" customFormat="1" ht="15">
      <c r="A22" s="38" t="s">
        <v>9</v>
      </c>
      <c r="B22" s="88">
        <v>33193.800000000003</v>
      </c>
      <c r="C22" s="89">
        <v>2.1</v>
      </c>
      <c r="D22" s="93">
        <v>28212</v>
      </c>
      <c r="E22" s="91">
        <v>102.8</v>
      </c>
    </row>
    <row r="23" spans="1:5" s="13" customFormat="1" ht="15">
      <c r="A23" s="38" t="s">
        <v>10</v>
      </c>
      <c r="B23" s="88">
        <v>95448.6</v>
      </c>
      <c r="C23" s="89">
        <v>6</v>
      </c>
      <c r="D23" s="93">
        <v>40673</v>
      </c>
      <c r="E23" s="91">
        <v>94.5</v>
      </c>
    </row>
    <row r="24" spans="1:5" s="13" customFormat="1" ht="15">
      <c r="A24" s="38" t="s">
        <v>11</v>
      </c>
      <c r="B24" s="88">
        <v>227724.3</v>
      </c>
      <c r="C24" s="89">
        <v>14.4</v>
      </c>
      <c r="D24" s="93">
        <v>50515</v>
      </c>
      <c r="E24" s="91">
        <v>92.9</v>
      </c>
    </row>
    <row r="25" spans="1:5" s="13" customFormat="1" ht="15">
      <c r="A25" s="38" t="s">
        <v>12</v>
      </c>
      <c r="B25" s="88">
        <v>32608.9</v>
      </c>
      <c r="C25" s="89">
        <v>2.1</v>
      </c>
      <c r="D25" s="93">
        <v>26510</v>
      </c>
      <c r="E25" s="91">
        <v>98.2</v>
      </c>
    </row>
    <row r="26" spans="1:5" s="13" customFormat="1" ht="15">
      <c r="A26" s="38" t="s">
        <v>13</v>
      </c>
      <c r="B26" s="88">
        <v>33411.1</v>
      </c>
      <c r="C26" s="89">
        <v>2.1</v>
      </c>
      <c r="D26" s="93">
        <v>23520</v>
      </c>
      <c r="E26" s="91">
        <v>85.1</v>
      </c>
    </row>
    <row r="27" spans="1:5" s="13" customFormat="1" ht="15">
      <c r="A27" s="38" t="s">
        <v>14</v>
      </c>
      <c r="B27" s="88">
        <v>191038.5</v>
      </c>
      <c r="C27" s="89">
        <v>12.1</v>
      </c>
      <c r="D27" s="93">
        <v>54577</v>
      </c>
      <c r="E27" s="91">
        <v>94.6</v>
      </c>
    </row>
    <row r="28" spans="1:5" s="13" customFormat="1" ht="15">
      <c r="A28" s="38" t="s">
        <v>15</v>
      </c>
      <c r="B28" s="88">
        <v>50035.5</v>
      </c>
      <c r="C28" s="89">
        <v>3.2</v>
      </c>
      <c r="D28" s="93">
        <v>29550</v>
      </c>
      <c r="E28" s="91">
        <v>103.5</v>
      </c>
    </row>
    <row r="29" spans="1:5" s="13" customFormat="1">
      <c r="B29" s="39"/>
      <c r="C29" s="39"/>
      <c r="D29" s="39"/>
      <c r="E29" s="39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/>
  </sheetViews>
  <sheetFormatPr defaultColWidth="9.140625" defaultRowHeight="12.75"/>
  <cols>
    <col min="1" max="1" width="25.85546875" style="11" customWidth="1"/>
    <col min="2" max="5" width="21.28515625" style="11" customWidth="1"/>
    <col min="6" max="16384" width="9.140625" style="11"/>
  </cols>
  <sheetData>
    <row r="1" spans="1:5" ht="15.75">
      <c r="A1" s="16" t="s">
        <v>52</v>
      </c>
      <c r="B1" s="2"/>
      <c r="C1" s="2"/>
    </row>
    <row r="2" spans="1:5" ht="15">
      <c r="A2" s="16" t="s">
        <v>30</v>
      </c>
      <c r="B2" s="2"/>
      <c r="C2" s="2"/>
    </row>
    <row r="3" spans="1:5" ht="15">
      <c r="A3" s="6" t="s">
        <v>31</v>
      </c>
      <c r="B3" s="2"/>
      <c r="C3" s="2"/>
    </row>
    <row r="4" spans="1:5" ht="15">
      <c r="A4" s="6" t="s">
        <v>32</v>
      </c>
      <c r="B4" s="2"/>
      <c r="C4" s="2"/>
    </row>
    <row r="5" spans="1:5" ht="9" customHeight="1" thickBot="1">
      <c r="A5" s="50"/>
      <c r="C5" s="70"/>
      <c r="D5" s="63"/>
      <c r="E5" s="63"/>
    </row>
    <row r="6" spans="1:5" ht="54">
      <c r="A6" s="94" t="s">
        <v>17</v>
      </c>
      <c r="B6" s="52" t="s">
        <v>18</v>
      </c>
      <c r="C6" s="64" t="s">
        <v>47</v>
      </c>
      <c r="D6" s="23" t="s">
        <v>48</v>
      </c>
      <c r="E6" s="23" t="s">
        <v>49</v>
      </c>
    </row>
    <row r="7" spans="1:5" ht="21.75" customHeight="1" thickBot="1">
      <c r="A7" s="95"/>
      <c r="B7" s="96" t="s">
        <v>19</v>
      </c>
      <c r="C7" s="96"/>
      <c r="D7" s="96"/>
      <c r="E7" s="96"/>
    </row>
    <row r="8" spans="1:5" ht="7.5" customHeight="1">
      <c r="A8" s="69"/>
      <c r="B8" s="65"/>
      <c r="C8" s="65"/>
      <c r="D8" s="40"/>
      <c r="E8" s="17"/>
    </row>
    <row r="9" spans="1:5" ht="15.75">
      <c r="A9" s="22" t="s">
        <v>28</v>
      </c>
      <c r="B9" s="41">
        <v>51792.7</v>
      </c>
      <c r="C9" s="66">
        <v>6377.7</v>
      </c>
      <c r="D9" s="42">
        <v>6525.5</v>
      </c>
      <c r="E9" s="7">
        <v>38889.5</v>
      </c>
    </row>
    <row r="10" spans="1:5" ht="15">
      <c r="A10" s="21" t="s">
        <v>0</v>
      </c>
      <c r="B10" s="43">
        <v>2762.8</v>
      </c>
      <c r="C10" s="67">
        <v>170.2</v>
      </c>
      <c r="D10" s="44">
        <v>363.7</v>
      </c>
      <c r="E10" s="45">
        <v>2228.9</v>
      </c>
    </row>
    <row r="11" spans="1:5" ht="15">
      <c r="A11" s="21" t="s">
        <v>1</v>
      </c>
      <c r="B11" s="46">
        <v>2282.5</v>
      </c>
      <c r="C11" s="68">
        <v>624.79999999999995</v>
      </c>
      <c r="D11" s="47">
        <v>438.4</v>
      </c>
      <c r="E11" s="48">
        <v>1219.3</v>
      </c>
    </row>
    <row r="12" spans="1:5" ht="15">
      <c r="A12" s="21" t="s">
        <v>2</v>
      </c>
      <c r="B12" s="46">
        <v>795.4</v>
      </c>
      <c r="C12" s="68">
        <v>138.9</v>
      </c>
      <c r="D12" s="47">
        <v>242.9</v>
      </c>
      <c r="E12" s="48">
        <v>413.6</v>
      </c>
    </row>
    <row r="13" spans="1:5" ht="15">
      <c r="A13" s="21" t="s">
        <v>3</v>
      </c>
      <c r="B13" s="46">
        <v>926.8</v>
      </c>
      <c r="C13" s="68">
        <v>197.5</v>
      </c>
      <c r="D13" s="47">
        <v>234.6</v>
      </c>
      <c r="E13" s="48">
        <v>494.7</v>
      </c>
    </row>
    <row r="14" spans="1:5" ht="15">
      <c r="A14" s="21" t="s">
        <v>4</v>
      </c>
      <c r="B14" s="46">
        <v>6654.8</v>
      </c>
      <c r="C14" s="68">
        <v>590.6</v>
      </c>
      <c r="D14" s="47">
        <v>268.60000000000002</v>
      </c>
      <c r="E14" s="48">
        <v>5795.6</v>
      </c>
    </row>
    <row r="15" spans="1:5" ht="15">
      <c r="A15" s="21" t="s">
        <v>5</v>
      </c>
      <c r="B15" s="46">
        <v>2250</v>
      </c>
      <c r="C15" s="68">
        <v>5.6</v>
      </c>
      <c r="D15" s="47">
        <v>507.9</v>
      </c>
      <c r="E15" s="48">
        <v>1736.5</v>
      </c>
    </row>
    <row r="16" spans="1:5" ht="15">
      <c r="A16" s="21" t="s">
        <v>6</v>
      </c>
      <c r="B16" s="46">
        <v>7774.9</v>
      </c>
      <c r="C16" s="68">
        <v>385.9</v>
      </c>
      <c r="D16" s="47">
        <v>412.5</v>
      </c>
      <c r="E16" s="48">
        <v>6976.5</v>
      </c>
    </row>
    <row r="17" spans="1:5" ht="15">
      <c r="A17" s="21" t="s">
        <v>7</v>
      </c>
      <c r="B17" s="46">
        <v>4046.6</v>
      </c>
      <c r="C17" s="68">
        <v>140.9</v>
      </c>
      <c r="D17" s="47">
        <v>150.30000000000001</v>
      </c>
      <c r="E17" s="48">
        <v>3755.4</v>
      </c>
    </row>
    <row r="18" spans="1:5" ht="15">
      <c r="A18" s="21" t="s">
        <v>8</v>
      </c>
      <c r="B18" s="46">
        <v>1823</v>
      </c>
      <c r="C18" s="68">
        <v>153.9</v>
      </c>
      <c r="D18" s="47">
        <v>513.29999999999995</v>
      </c>
      <c r="E18" s="48">
        <v>1155.8</v>
      </c>
    </row>
    <row r="19" spans="1:5" ht="15">
      <c r="A19" s="21" t="s">
        <v>9</v>
      </c>
      <c r="B19" s="46">
        <v>636.5</v>
      </c>
      <c r="C19" s="68">
        <v>217.8</v>
      </c>
      <c r="D19" s="47">
        <v>179.7</v>
      </c>
      <c r="E19" s="48">
        <v>239</v>
      </c>
    </row>
    <row r="20" spans="1:5" ht="15">
      <c r="A20" s="21" t="s">
        <v>10</v>
      </c>
      <c r="B20" s="46">
        <v>2321.9</v>
      </c>
      <c r="C20" s="68">
        <v>786.4</v>
      </c>
      <c r="D20" s="47">
        <v>987.7</v>
      </c>
      <c r="E20" s="48">
        <v>547.79999999999995</v>
      </c>
    </row>
    <row r="21" spans="1:5" ht="15">
      <c r="A21" s="21" t="s">
        <v>11</v>
      </c>
      <c r="B21" s="46">
        <v>8693.5</v>
      </c>
      <c r="C21" s="68">
        <v>48.1</v>
      </c>
      <c r="D21" s="47">
        <v>963.9</v>
      </c>
      <c r="E21" s="48">
        <v>7681.5</v>
      </c>
    </row>
    <row r="22" spans="1:5" ht="15">
      <c r="A22" s="21" t="s">
        <v>12</v>
      </c>
      <c r="B22" s="46">
        <v>2037.7</v>
      </c>
      <c r="C22" s="68">
        <v>20.6</v>
      </c>
      <c r="D22" s="47">
        <v>153.80000000000001</v>
      </c>
      <c r="E22" s="48">
        <v>1863.3</v>
      </c>
    </row>
    <row r="23" spans="1:5" ht="15">
      <c r="A23" s="21" t="s">
        <v>13</v>
      </c>
      <c r="B23" s="46">
        <v>729.1</v>
      </c>
      <c r="C23" s="68">
        <v>343</v>
      </c>
      <c r="D23" s="47">
        <v>269.7</v>
      </c>
      <c r="E23" s="48">
        <v>116.4</v>
      </c>
    </row>
    <row r="24" spans="1:5" ht="15">
      <c r="A24" s="21" t="s">
        <v>14</v>
      </c>
      <c r="B24" s="46">
        <v>4200.2</v>
      </c>
      <c r="C24" s="68">
        <v>789.1</v>
      </c>
      <c r="D24" s="47">
        <v>473.9</v>
      </c>
      <c r="E24" s="48">
        <v>2937.2</v>
      </c>
    </row>
    <row r="25" spans="1:5" ht="15">
      <c r="A25" s="21" t="s">
        <v>15</v>
      </c>
      <c r="B25" s="46">
        <v>3857</v>
      </c>
      <c r="C25" s="68">
        <v>1764.4</v>
      </c>
      <c r="D25" s="47">
        <v>364.6</v>
      </c>
      <c r="E25" s="48">
        <v>1728</v>
      </c>
    </row>
    <row r="26" spans="1:5" ht="15">
      <c r="A26" s="3"/>
      <c r="B26" s="18"/>
      <c r="C26" s="18"/>
      <c r="D26" s="17"/>
      <c r="E26" s="17"/>
    </row>
    <row r="27" spans="1:5" ht="15">
      <c r="A27" s="1" t="s">
        <v>44</v>
      </c>
      <c r="B27" s="2"/>
      <c r="C27" s="2"/>
    </row>
    <row r="28" spans="1:5" ht="15">
      <c r="A28" s="1" t="s">
        <v>45</v>
      </c>
      <c r="B28" s="2"/>
      <c r="C28" s="2"/>
    </row>
    <row r="29" spans="1:5" ht="15">
      <c r="A29" s="5" t="s">
        <v>46</v>
      </c>
      <c r="B29" s="2"/>
      <c r="C29" s="2"/>
    </row>
    <row r="30" spans="1:5" ht="15">
      <c r="A30" s="4" t="s">
        <v>50</v>
      </c>
      <c r="B30" s="2"/>
      <c r="C30" s="2"/>
    </row>
  </sheetData>
  <mergeCells count="2">
    <mergeCell ref="A6:A7"/>
    <mergeCell ref="B7:E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/>
  </sheetViews>
  <sheetFormatPr defaultColWidth="9.140625" defaultRowHeight="12.75"/>
  <cols>
    <col min="1" max="1" width="13.85546875" style="11" customWidth="1"/>
    <col min="2" max="2" width="11.5703125" style="11" customWidth="1"/>
    <col min="3" max="5" width="15" style="11" customWidth="1"/>
    <col min="6" max="6" width="15" style="12" customWidth="1"/>
    <col min="7" max="7" width="9.140625" style="11"/>
    <col min="8" max="8" width="20.85546875" style="11" customWidth="1"/>
    <col min="9" max="16384" width="9.140625" style="11"/>
  </cols>
  <sheetData>
    <row r="1" spans="1:6">
      <c r="A1" s="53" t="s">
        <v>33</v>
      </c>
    </row>
    <row r="2" spans="1:6">
      <c r="A2" s="54" t="s">
        <v>22</v>
      </c>
    </row>
    <row r="3" spans="1:6" ht="17.25" customHeight="1">
      <c r="A3" s="54"/>
    </row>
    <row r="4" spans="1:6" ht="14.25">
      <c r="A4" s="11" t="s">
        <v>53</v>
      </c>
      <c r="B4" s="53" t="s">
        <v>34</v>
      </c>
      <c r="E4" s="55"/>
      <c r="F4" s="55"/>
    </row>
    <row r="5" spans="1:6" ht="15" customHeight="1">
      <c r="B5" s="56" t="s">
        <v>35</v>
      </c>
    </row>
    <row r="6" spans="1:6" ht="9" customHeight="1" thickBot="1">
      <c r="A6" s="51"/>
    </row>
    <row r="7" spans="1:6" ht="64.5" thickBot="1">
      <c r="A7" s="99" t="s">
        <v>37</v>
      </c>
      <c r="B7" s="100"/>
      <c r="C7" s="71" t="s">
        <v>36</v>
      </c>
      <c r="D7" s="72" t="s">
        <v>38</v>
      </c>
      <c r="E7" s="57" t="s">
        <v>39</v>
      </c>
      <c r="F7" s="58" t="s">
        <v>40</v>
      </c>
    </row>
    <row r="8" spans="1:6" ht="7.5" customHeight="1">
      <c r="A8" s="101"/>
      <c r="B8" s="102"/>
      <c r="C8" s="59"/>
      <c r="D8" s="59"/>
      <c r="E8" s="60"/>
    </row>
    <row r="9" spans="1:6" s="13" customFormat="1" ht="15.75">
      <c r="A9" s="103" t="s">
        <v>41</v>
      </c>
      <c r="B9" s="104"/>
      <c r="C9" s="73">
        <f>225659714/1000</f>
        <v>225659.7</v>
      </c>
      <c r="D9" s="37">
        <v>100</v>
      </c>
      <c r="E9" s="74">
        <v>5884</v>
      </c>
      <c r="F9" s="75">
        <v>98</v>
      </c>
    </row>
    <row r="10" spans="1:6" s="13" customFormat="1" ht="15">
      <c r="A10" s="97" t="s">
        <v>0</v>
      </c>
      <c r="B10" s="98"/>
      <c r="C10" s="76">
        <f>18252376/1000</f>
        <v>18252.400000000001</v>
      </c>
      <c r="D10" s="77">
        <v>8.1</v>
      </c>
      <c r="E10" s="78">
        <v>6297</v>
      </c>
      <c r="F10" s="79">
        <v>80.099999999999994</v>
      </c>
    </row>
    <row r="11" spans="1:6" s="13" customFormat="1" ht="15">
      <c r="A11" s="97" t="s">
        <v>1</v>
      </c>
      <c r="B11" s="98"/>
      <c r="C11" s="76">
        <f>11577881.9/1000</f>
        <v>11577.9</v>
      </c>
      <c r="D11" s="77">
        <v>5.0999999999999996</v>
      </c>
      <c r="E11" s="78">
        <v>5595</v>
      </c>
      <c r="F11" s="80">
        <v>107.3</v>
      </c>
    </row>
    <row r="12" spans="1:6" s="13" customFormat="1" ht="15">
      <c r="A12" s="97" t="s">
        <v>2</v>
      </c>
      <c r="B12" s="98"/>
      <c r="C12" s="76">
        <f>10920847.4/1000</f>
        <v>10920.8</v>
      </c>
      <c r="D12" s="77">
        <v>4.8</v>
      </c>
      <c r="E12" s="78">
        <v>5192</v>
      </c>
      <c r="F12" s="80">
        <v>109.9</v>
      </c>
    </row>
    <row r="13" spans="1:6" s="13" customFormat="1" ht="15">
      <c r="A13" s="97" t="s">
        <v>3</v>
      </c>
      <c r="B13" s="98"/>
      <c r="C13" s="76">
        <f>4388898.7/1000</f>
        <v>4388.8999999999996</v>
      </c>
      <c r="D13" s="77">
        <v>1.9</v>
      </c>
      <c r="E13" s="78">
        <v>4345</v>
      </c>
      <c r="F13" s="80">
        <v>86</v>
      </c>
    </row>
    <row r="14" spans="1:6" s="13" customFormat="1" ht="15">
      <c r="A14" s="97" t="s">
        <v>4</v>
      </c>
      <c r="B14" s="98"/>
      <c r="C14" s="76">
        <f>11319358.5/1000</f>
        <v>11319.4</v>
      </c>
      <c r="D14" s="77">
        <v>5</v>
      </c>
      <c r="E14" s="78">
        <v>4623</v>
      </c>
      <c r="F14" s="80">
        <v>92.4</v>
      </c>
    </row>
    <row r="15" spans="1:6" s="13" customFormat="1" ht="15">
      <c r="A15" s="97" t="s">
        <v>5</v>
      </c>
      <c r="B15" s="98"/>
      <c r="C15" s="76">
        <f>23149159.8/1000</f>
        <v>23149.200000000001</v>
      </c>
      <c r="D15" s="77">
        <v>10.3</v>
      </c>
      <c r="E15" s="78">
        <v>6781</v>
      </c>
      <c r="F15" s="80">
        <v>106.8</v>
      </c>
    </row>
    <row r="16" spans="1:6" s="13" customFormat="1" ht="15">
      <c r="A16" s="97" t="s">
        <v>6</v>
      </c>
      <c r="B16" s="98"/>
      <c r="C16" s="76">
        <f>37649312.9/1000</f>
        <v>37649.300000000003</v>
      </c>
      <c r="D16" s="77">
        <v>16.7</v>
      </c>
      <c r="E16" s="78">
        <v>6936</v>
      </c>
      <c r="F16" s="80">
        <v>99.1</v>
      </c>
    </row>
    <row r="17" spans="1:6" s="13" customFormat="1" ht="15">
      <c r="A17" s="97" t="s">
        <v>7</v>
      </c>
      <c r="B17" s="98"/>
      <c r="C17" s="76">
        <f>4881313.7/1000</f>
        <v>4881.3</v>
      </c>
      <c r="D17" s="77">
        <v>2.2000000000000002</v>
      </c>
      <c r="E17" s="78">
        <v>4977</v>
      </c>
      <c r="F17" s="80">
        <v>79.5</v>
      </c>
    </row>
    <row r="18" spans="1:6" s="13" customFormat="1" ht="15">
      <c r="A18" s="97" t="s">
        <v>8</v>
      </c>
      <c r="B18" s="98"/>
      <c r="C18" s="76">
        <f>9719105.7/1000</f>
        <v>9719.1</v>
      </c>
      <c r="D18" s="77">
        <v>4.3</v>
      </c>
      <c r="E18" s="78">
        <v>4572</v>
      </c>
      <c r="F18" s="80">
        <v>106.9</v>
      </c>
    </row>
    <row r="19" spans="1:6" s="13" customFormat="1" ht="15">
      <c r="A19" s="97" t="s">
        <v>9</v>
      </c>
      <c r="B19" s="98"/>
      <c r="C19" s="76">
        <f>6569187.8/1000</f>
        <v>6569.2</v>
      </c>
      <c r="D19" s="77">
        <v>2.9</v>
      </c>
      <c r="E19" s="78">
        <v>5583</v>
      </c>
      <c r="F19" s="80">
        <v>117.3</v>
      </c>
    </row>
    <row r="20" spans="1:6" s="13" customFormat="1" ht="15">
      <c r="A20" s="97" t="s">
        <v>10</v>
      </c>
      <c r="B20" s="98"/>
      <c r="C20" s="76">
        <f>18427431/1000</f>
        <v>18427.400000000001</v>
      </c>
      <c r="D20" s="77">
        <v>8.1999999999999993</v>
      </c>
      <c r="E20" s="78">
        <v>7852</v>
      </c>
      <c r="F20" s="80">
        <v>107.9</v>
      </c>
    </row>
    <row r="21" spans="1:6" s="13" customFormat="1" ht="15">
      <c r="A21" s="97" t="s">
        <v>11</v>
      </c>
      <c r="B21" s="98"/>
      <c r="C21" s="76">
        <f>23816001.6/1000</f>
        <v>23816</v>
      </c>
      <c r="D21" s="77">
        <v>10.6</v>
      </c>
      <c r="E21" s="78">
        <v>5283</v>
      </c>
      <c r="F21" s="80">
        <v>90.1</v>
      </c>
    </row>
    <row r="22" spans="1:6" s="13" customFormat="1" ht="15">
      <c r="A22" s="97" t="s">
        <v>12</v>
      </c>
      <c r="B22" s="98"/>
      <c r="C22" s="76">
        <f>5243167.2/1000</f>
        <v>5243.2</v>
      </c>
      <c r="D22" s="77">
        <v>2.2999999999999998</v>
      </c>
      <c r="E22" s="78">
        <v>4263</v>
      </c>
      <c r="F22" s="80">
        <v>95.5</v>
      </c>
    </row>
    <row r="23" spans="1:6" s="13" customFormat="1" ht="15">
      <c r="A23" s="97" t="s">
        <v>13</v>
      </c>
      <c r="B23" s="98"/>
      <c r="C23" s="76">
        <f>6446251.2/1000</f>
        <v>6446.3</v>
      </c>
      <c r="D23" s="77">
        <v>2.9</v>
      </c>
      <c r="E23" s="78">
        <v>4538</v>
      </c>
      <c r="F23" s="80">
        <v>118.3</v>
      </c>
    </row>
    <row r="24" spans="1:6" s="13" customFormat="1" ht="15">
      <c r="A24" s="97" t="s">
        <v>14</v>
      </c>
      <c r="B24" s="98"/>
      <c r="C24" s="76">
        <f>22619943.2/1000</f>
        <v>22619.9</v>
      </c>
      <c r="D24" s="77">
        <v>10</v>
      </c>
      <c r="E24" s="78">
        <v>6462</v>
      </c>
      <c r="F24" s="80">
        <v>91.4</v>
      </c>
    </row>
    <row r="25" spans="1:6" s="13" customFormat="1" ht="15">
      <c r="A25" s="97" t="s">
        <v>15</v>
      </c>
      <c r="B25" s="98"/>
      <c r="C25" s="76">
        <f>10679477.4/1000</f>
        <v>10679.5</v>
      </c>
      <c r="D25" s="77">
        <v>4.7</v>
      </c>
      <c r="E25" s="78">
        <v>6307</v>
      </c>
      <c r="F25" s="80">
        <v>110.5</v>
      </c>
    </row>
    <row r="26" spans="1:6" ht="9" customHeight="1">
      <c r="C26" s="61"/>
    </row>
    <row r="27" spans="1:6">
      <c r="A27" s="62" t="s">
        <v>42</v>
      </c>
    </row>
    <row r="28" spans="1:6">
      <c r="A28" s="4" t="s">
        <v>43</v>
      </c>
    </row>
  </sheetData>
  <mergeCells count="19">
    <mergeCell ref="A22:B22"/>
    <mergeCell ref="A23:B23"/>
    <mergeCell ref="A24:B24"/>
    <mergeCell ref="A25:B25"/>
    <mergeCell ref="A16:B16"/>
    <mergeCell ref="A17:B17"/>
    <mergeCell ref="A18:B18"/>
    <mergeCell ref="A19:B19"/>
    <mergeCell ref="A20:B20"/>
    <mergeCell ref="A21:B21"/>
    <mergeCell ref="A15:B15"/>
    <mergeCell ref="A7:B7"/>
    <mergeCell ref="A8:B8"/>
    <mergeCell ref="A9:B9"/>
    <mergeCell ref="A10:B10"/>
    <mergeCell ref="A11:B11"/>
    <mergeCell ref="A12:B12"/>
    <mergeCell ref="A13:B13"/>
    <mergeCell ref="A14:B14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TemplateUrl xmlns="http://schemas.microsoft.com/sharepoint/v3" xsi:nil="true"/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  <Odbiorcy2 xmlns="8C029B3F-2CC4-4A59-AF0D-A90575FA3373" xsi:nil="true"/>
    <Osoba xmlns="8C029B3F-2CC4-4A59-AF0D-A90575FA3373">STAT\JERZAKM</Osoba>
    <NazwaPliku xmlns="8C029B3F-2CC4-4A59-AF0D-A90575FA3373">PZ-06 Dział 14 Przemysł i budownictwo RSW 2021.xlsx</NazwaPliku>
    <ContentTypeId xmlns="http://schemas.microsoft.com/sharepoint/v3">0x003F9B028CC42C594AAF0DA90575FA3373</ContentTypeI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3F9B028CC42C594AAF0DA90575FA3373" ma:contentTypeVersion="" ma:contentTypeDescription="" ma:contentTypeScope="" ma:versionID="a80ed856fbc5a997d44bfc997ced819f">
  <xsd:schema xmlns:xsd="http://www.w3.org/2001/XMLSchema" xmlns:xs="http://www.w3.org/2001/XMLSchema" xmlns:p="http://schemas.microsoft.com/office/2006/metadata/properties" xmlns:ns1="http://schemas.microsoft.com/sharepoint/v3" xmlns:ns2="8C029B3F-2CC4-4A59-AF0D-A90575FA3373" targetNamespace="http://schemas.microsoft.com/office/2006/metadata/properties" ma:root="true" ma:fieldsID="e61943d334749cc2f7f8fac3c3188088" ns1:_="" ns2:_="">
    <xsd:import namespace="http://schemas.microsoft.com/sharepoint/v3"/>
    <xsd:import namespace="8C029B3F-2CC4-4A59-AF0D-A90575FA337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029B3F-2CC4-4A59-AF0D-A90575FA3373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966FCA57-0962-4016-BBBE-903DB7E97650}">
  <ds:schemaRefs>
    <ds:schemaRef ds:uri="8C029B3F-2CC4-4A59-AF0D-A90575FA3373"/>
    <ds:schemaRef ds:uri="http://purl.org/dc/elements/1.1/"/>
    <ds:schemaRef ds:uri="http://schemas.microsoft.com/office/2006/metadata/properties"/>
    <ds:schemaRef ds:uri="http://schemas.microsoft.com/sharepoint/v3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731EF35-004F-4149-B65A-C1038A9FB6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C029B3F-2CC4-4A59-AF0D-A90575FA33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397131-86E9-40A8-959E-95D04AB62E4C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Tabl. 1 (118)</vt:lpstr>
      <vt:lpstr>Tabl. 2 (119)</vt:lpstr>
      <vt:lpstr>Tabl. 3 (120)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RSW 2006</dc:title>
  <dc:subject>dział XIII Przemysł i budownictwo</dc:subject>
  <dc:creator>Sławińska Anna</dc:creator>
  <cp:lastModifiedBy>Poświata  Joanna</cp:lastModifiedBy>
  <cp:lastPrinted>2019-11-28T12:49:30Z</cp:lastPrinted>
  <dcterms:created xsi:type="dcterms:W3CDTF">2000-01-25T09:31:15Z</dcterms:created>
  <dcterms:modified xsi:type="dcterms:W3CDTF">2022-01-03T14:10:16Z</dcterms:modified>
</cp:coreProperties>
</file>