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mfzws00\wymiana\Wydz Inf\16_CD_Wyniki_produkcji_roslinnej\Wyniki Produkcji Roślinnej\EXCEL i WORD\"/>
    </mc:Choice>
  </mc:AlternateContent>
  <bookViews>
    <workbookView xWindow="7665" yWindow="-15" windowWidth="7650" windowHeight="8580" tabRatio="741"/>
  </bookViews>
  <sheets>
    <sheet name="tabl 35(1)" sheetId="37" r:id="rId1"/>
    <sheet name="tabl 35(2)" sheetId="38" r:id="rId2"/>
    <sheet name="tabl 35(3)" sheetId="57" r:id="rId3"/>
    <sheet name="tabl 36(1)" sheetId="70" r:id="rId4"/>
    <sheet name="tabl 36(2)" sheetId="69" r:id="rId5"/>
    <sheet name="tabl 36(3)" sheetId="68" r:id="rId6"/>
    <sheet name="tabl 37(1)" sheetId="61" r:id="rId7"/>
    <sheet name="tabl 37(2)" sheetId="62" r:id="rId8"/>
    <sheet name="tabl 37(3)" sheetId="63" r:id="rId9"/>
    <sheet name="tabl 38(1)" sheetId="76" r:id="rId10"/>
    <sheet name="tabl 38(2)" sheetId="75" r:id="rId11"/>
    <sheet name="tabl 38(3)" sheetId="74" r:id="rId12"/>
    <sheet name="tabl 39(1)" sheetId="73" r:id="rId13"/>
    <sheet name="tabl 39(2)" sheetId="72" r:id="rId14"/>
    <sheet name="tabl 39(3)" sheetId="71" r:id="rId15"/>
    <sheet name="tabl 40" sheetId="77" r:id="rId16"/>
  </sheets>
  <definedNames>
    <definedName name="_xlnm.Print_Area" localSheetId="0">'tabl 35(1)'!$B$1:$H$33</definedName>
    <definedName name="_xlnm.Print_Area" localSheetId="1">'tabl 35(2)'!$B$1:$H$32</definedName>
    <definedName name="_xlnm.Print_Area" localSheetId="6">'tabl 37(1)'!$B$1:$H$33</definedName>
    <definedName name="_xlnm.Print_Area" localSheetId="7">'tabl 37(2)'!$B$1:$H$32</definedName>
    <definedName name="_xlnm.Print_Area" localSheetId="8">'tabl 37(3)'!$A$1:$H$33</definedName>
    <definedName name="_xlnm.Print_Area" localSheetId="15">'tabl 40'!$A$2:$I$55</definedName>
  </definedNames>
  <calcPr calcId="152511"/>
</workbook>
</file>

<file path=xl/calcChain.xml><?xml version="1.0" encoding="utf-8"?>
<calcChain xmlns="http://schemas.openxmlformats.org/spreadsheetml/2006/main">
  <c r="J32" i="57" l="1"/>
  <c r="M32" i="57" s="1"/>
  <c r="K32" i="57"/>
  <c r="N32" i="57" s="1"/>
  <c r="L32" i="57"/>
  <c r="O32" i="57" s="1"/>
  <c r="J16" i="62"/>
  <c r="M16" i="62" s="1"/>
  <c r="K16" i="62"/>
  <c r="N16" i="62" s="1"/>
  <c r="L16" i="62"/>
  <c r="O16" i="62" s="1"/>
  <c r="K25" i="69"/>
  <c r="N25" i="69" s="1"/>
  <c r="K32" i="74"/>
  <c r="N32" i="74" s="1"/>
  <c r="L32" i="71"/>
  <c r="O32" i="71" s="1"/>
  <c r="K32" i="71"/>
  <c r="N32" i="71" s="1"/>
  <c r="J32" i="71"/>
  <c r="M32" i="71" s="1"/>
  <c r="L31" i="71"/>
  <c r="O31" i="71" s="1"/>
  <c r="K31" i="71"/>
  <c r="N31" i="71" s="1"/>
  <c r="J31" i="71"/>
  <c r="M31" i="71" s="1"/>
  <c r="L30" i="71"/>
  <c r="O30" i="71" s="1"/>
  <c r="K30" i="71"/>
  <c r="N30" i="71" s="1"/>
  <c r="J30" i="71"/>
  <c r="M30" i="71" s="1"/>
  <c r="L29" i="71"/>
  <c r="O29" i="71" s="1"/>
  <c r="K29" i="71"/>
  <c r="N29" i="71" s="1"/>
  <c r="J29" i="71"/>
  <c r="M29" i="71" s="1"/>
  <c r="L28" i="71"/>
  <c r="O28" i="71" s="1"/>
  <c r="K28" i="71"/>
  <c r="N28" i="71" s="1"/>
  <c r="J28" i="71"/>
  <c r="M28" i="71" s="1"/>
  <c r="L27" i="71"/>
  <c r="O27" i="71" s="1"/>
  <c r="K27" i="71"/>
  <c r="N27" i="71" s="1"/>
  <c r="J27" i="71"/>
  <c r="M27" i="71" s="1"/>
  <c r="L26" i="71"/>
  <c r="O26" i="71" s="1"/>
  <c r="K26" i="71"/>
  <c r="N26" i="71" s="1"/>
  <c r="J26" i="71"/>
  <c r="M26" i="71" s="1"/>
  <c r="L25" i="71"/>
  <c r="O25" i="71" s="1"/>
  <c r="K25" i="71"/>
  <c r="N25" i="71" s="1"/>
  <c r="J25" i="71"/>
  <c r="M25" i="71" s="1"/>
  <c r="L24" i="71"/>
  <c r="O24" i="71" s="1"/>
  <c r="K24" i="71"/>
  <c r="N24" i="71" s="1"/>
  <c r="J24" i="71"/>
  <c r="M24" i="71" s="1"/>
  <c r="L23" i="71"/>
  <c r="O23" i="71" s="1"/>
  <c r="K23" i="71"/>
  <c r="N23" i="71" s="1"/>
  <c r="J23" i="71"/>
  <c r="M23" i="71" s="1"/>
  <c r="E98" i="72"/>
  <c r="H98" i="72" s="1"/>
  <c r="C98" i="72"/>
  <c r="F98" i="72" s="1"/>
  <c r="H96" i="72"/>
  <c r="G96" i="72"/>
  <c r="F96" i="72"/>
  <c r="F93" i="72"/>
  <c r="H92" i="72"/>
  <c r="H93" i="72" s="1"/>
  <c r="E92" i="72"/>
  <c r="D92" i="72" s="1"/>
  <c r="L46" i="72"/>
  <c r="O46" i="72" s="1"/>
  <c r="K46" i="72"/>
  <c r="N46" i="72" s="1"/>
  <c r="J46" i="72"/>
  <c r="M46" i="72" s="1"/>
  <c r="L45" i="72"/>
  <c r="O45" i="72" s="1"/>
  <c r="L44" i="72"/>
  <c r="O44" i="72" s="1"/>
  <c r="L43" i="72"/>
  <c r="O43" i="72" s="1"/>
  <c r="L42" i="72"/>
  <c r="O42" i="72" s="1"/>
  <c r="L41" i="72"/>
  <c r="O41" i="72" s="1"/>
  <c r="K41" i="72"/>
  <c r="N41" i="72" s="1"/>
  <c r="J41" i="72"/>
  <c r="M41" i="72" s="1"/>
  <c r="L38" i="72"/>
  <c r="O38" i="72" s="1"/>
  <c r="K38" i="72"/>
  <c r="N38" i="72" s="1"/>
  <c r="J38" i="72"/>
  <c r="M38" i="72" s="1"/>
  <c r="L37" i="72"/>
  <c r="O37" i="72" s="1"/>
  <c r="K37" i="72"/>
  <c r="N37" i="72" s="1"/>
  <c r="J37" i="72"/>
  <c r="M37" i="72" s="1"/>
  <c r="L35" i="72"/>
  <c r="O35" i="72"/>
  <c r="K35" i="72"/>
  <c r="N35" i="72" s="1"/>
  <c r="J35" i="72"/>
  <c r="M35" i="72" s="1"/>
  <c r="L34" i="72"/>
  <c r="O34" i="72" s="1"/>
  <c r="K34" i="72"/>
  <c r="N34" i="72" s="1"/>
  <c r="J34" i="72"/>
  <c r="M34" i="72" s="1"/>
  <c r="L32" i="72"/>
  <c r="O32" i="72" s="1"/>
  <c r="K32" i="72"/>
  <c r="N32" i="72" s="1"/>
  <c r="J32" i="72"/>
  <c r="M32" i="72" s="1"/>
  <c r="L31" i="72"/>
  <c r="O31" i="72" s="1"/>
  <c r="K31" i="72"/>
  <c r="N31" i="72" s="1"/>
  <c r="J31" i="72"/>
  <c r="M31" i="72" s="1"/>
  <c r="L30" i="72"/>
  <c r="O30" i="72" s="1"/>
  <c r="K30" i="72"/>
  <c r="N30" i="72" s="1"/>
  <c r="J30" i="72"/>
  <c r="M30" i="72" s="1"/>
  <c r="L28" i="72"/>
  <c r="O28" i="72" s="1"/>
  <c r="K28" i="72"/>
  <c r="N28" i="72" s="1"/>
  <c r="J28" i="72"/>
  <c r="M28" i="72" s="1"/>
  <c r="L27" i="72"/>
  <c r="O27" i="72" s="1"/>
  <c r="K27" i="72"/>
  <c r="N27" i="72" s="1"/>
  <c r="J27" i="72"/>
  <c r="M27" i="72" s="1"/>
  <c r="L25" i="72"/>
  <c r="O25" i="72" s="1"/>
  <c r="K25" i="72"/>
  <c r="N25" i="72" s="1"/>
  <c r="J25" i="72"/>
  <c r="M25" i="72" s="1"/>
  <c r="L24" i="72"/>
  <c r="O24" i="72" s="1"/>
  <c r="K24" i="72"/>
  <c r="N24" i="72" s="1"/>
  <c r="J24" i="72"/>
  <c r="M24" i="72" s="1"/>
  <c r="L23" i="72"/>
  <c r="O23" i="72" s="1"/>
  <c r="K23" i="72"/>
  <c r="N23" i="72" s="1"/>
  <c r="J23" i="72"/>
  <c r="M23" i="72" s="1"/>
  <c r="L22" i="72"/>
  <c r="O22" i="72"/>
  <c r="K22" i="72"/>
  <c r="N22" i="72" s="1"/>
  <c r="J22" i="72"/>
  <c r="M22" i="72" s="1"/>
  <c r="L21" i="72"/>
  <c r="O21" i="72" s="1"/>
  <c r="K21" i="72"/>
  <c r="N21" i="72" s="1"/>
  <c r="J21" i="72"/>
  <c r="M21" i="72" s="1"/>
  <c r="L20" i="72"/>
  <c r="O20" i="72" s="1"/>
  <c r="K20" i="72"/>
  <c r="N20" i="72" s="1"/>
  <c r="J20" i="72"/>
  <c r="M20" i="72" s="1"/>
  <c r="L19" i="72"/>
  <c r="O19" i="72" s="1"/>
  <c r="K19" i="72"/>
  <c r="N19" i="72" s="1"/>
  <c r="J19" i="72"/>
  <c r="M19" i="72" s="1"/>
  <c r="L18" i="72"/>
  <c r="O18" i="72" s="1"/>
  <c r="K18" i="72"/>
  <c r="N18" i="72" s="1"/>
  <c r="J18" i="72"/>
  <c r="M18" i="72" s="1"/>
  <c r="L17" i="72"/>
  <c r="O17" i="72" s="1"/>
  <c r="K17" i="72"/>
  <c r="N17" i="72" s="1"/>
  <c r="J17" i="72"/>
  <c r="M17" i="72" s="1"/>
  <c r="L16" i="72"/>
  <c r="O16" i="72"/>
  <c r="K16" i="72"/>
  <c r="N16" i="72" s="1"/>
  <c r="J16" i="72"/>
  <c r="M16" i="72" s="1"/>
  <c r="L15" i="72"/>
  <c r="O15" i="72" s="1"/>
  <c r="K15" i="72"/>
  <c r="N15" i="72" s="1"/>
  <c r="J15" i="72"/>
  <c r="M15" i="72" s="1"/>
  <c r="L14" i="72"/>
  <c r="O14" i="72" s="1"/>
  <c r="K14" i="72"/>
  <c r="N14" i="72" s="1"/>
  <c r="J14" i="72"/>
  <c r="M14" i="72"/>
  <c r="L46" i="73"/>
  <c r="O46" i="73" s="1"/>
  <c r="K46" i="73"/>
  <c r="N46" i="73" s="1"/>
  <c r="J46" i="73"/>
  <c r="M46" i="73" s="1"/>
  <c r="L44" i="73"/>
  <c r="O44" i="73" s="1"/>
  <c r="K44" i="73"/>
  <c r="N44" i="73" s="1"/>
  <c r="J44" i="73"/>
  <c r="M44" i="73"/>
  <c r="L43" i="73"/>
  <c r="O43" i="73" s="1"/>
  <c r="K43" i="73"/>
  <c r="N43" i="73" s="1"/>
  <c r="J43" i="73"/>
  <c r="M43" i="73" s="1"/>
  <c r="L42" i="73"/>
  <c r="O42" i="73" s="1"/>
  <c r="K42" i="73"/>
  <c r="N42" i="73" s="1"/>
  <c r="J42" i="73"/>
  <c r="M42" i="73" s="1"/>
  <c r="L39" i="73"/>
  <c r="O39" i="73" s="1"/>
  <c r="K39" i="73"/>
  <c r="N39" i="73" s="1"/>
  <c r="J39" i="73"/>
  <c r="M39" i="73" s="1"/>
  <c r="L38" i="73"/>
  <c r="O38" i="73" s="1"/>
  <c r="K38" i="73"/>
  <c r="N38" i="73" s="1"/>
  <c r="J38" i="73"/>
  <c r="M38" i="73" s="1"/>
  <c r="L37" i="73"/>
  <c r="O37" i="73" s="1"/>
  <c r="K37" i="73"/>
  <c r="N37" i="73" s="1"/>
  <c r="J37" i="73"/>
  <c r="M37" i="73" s="1"/>
  <c r="L36" i="73"/>
  <c r="O36" i="73" s="1"/>
  <c r="K36" i="73"/>
  <c r="N36" i="73" s="1"/>
  <c r="J36" i="73"/>
  <c r="M36" i="73" s="1"/>
  <c r="L35" i="73"/>
  <c r="O35" i="73" s="1"/>
  <c r="K35" i="73"/>
  <c r="N35" i="73" s="1"/>
  <c r="J35" i="73"/>
  <c r="M35" i="73" s="1"/>
  <c r="L34" i="73"/>
  <c r="O34" i="73" s="1"/>
  <c r="K34" i="73"/>
  <c r="N34" i="73" s="1"/>
  <c r="J34" i="73"/>
  <c r="M34" i="73" s="1"/>
  <c r="L33" i="73"/>
  <c r="O33" i="73" s="1"/>
  <c r="K33" i="73"/>
  <c r="N33" i="73" s="1"/>
  <c r="J33" i="73"/>
  <c r="M33" i="73" s="1"/>
  <c r="L32" i="73"/>
  <c r="O32" i="73" s="1"/>
  <c r="K32" i="73"/>
  <c r="N32" i="73" s="1"/>
  <c r="J32" i="73"/>
  <c r="M32" i="73" s="1"/>
  <c r="L31" i="73"/>
  <c r="O31" i="73" s="1"/>
  <c r="K31" i="73"/>
  <c r="N31" i="73" s="1"/>
  <c r="J31" i="73"/>
  <c r="M31" i="73" s="1"/>
  <c r="L30" i="73"/>
  <c r="O30" i="73" s="1"/>
  <c r="K30" i="73"/>
  <c r="N30" i="73" s="1"/>
  <c r="J30" i="73"/>
  <c r="M30" i="73"/>
  <c r="L29" i="73"/>
  <c r="O29" i="73" s="1"/>
  <c r="K29" i="73"/>
  <c r="N29" i="73" s="1"/>
  <c r="J29" i="73"/>
  <c r="M29" i="73" s="1"/>
  <c r="L27" i="73"/>
  <c r="O27" i="73"/>
  <c r="K27" i="73"/>
  <c r="N27" i="73" s="1"/>
  <c r="J27" i="73"/>
  <c r="M27" i="73" s="1"/>
  <c r="L26" i="73"/>
  <c r="O26" i="73" s="1"/>
  <c r="K26" i="73"/>
  <c r="N26" i="73" s="1"/>
  <c r="J26" i="73"/>
  <c r="M26" i="73" s="1"/>
  <c r="L25" i="73"/>
  <c r="O25" i="73"/>
  <c r="K25" i="73"/>
  <c r="N25" i="73" s="1"/>
  <c r="J25" i="73"/>
  <c r="M25" i="73"/>
  <c r="L24" i="73"/>
  <c r="O24" i="73" s="1"/>
  <c r="K24" i="73"/>
  <c r="N24" i="73" s="1"/>
  <c r="J24" i="73"/>
  <c r="M24" i="73" s="1"/>
  <c r="L23" i="73"/>
  <c r="O23" i="73" s="1"/>
  <c r="K23" i="73"/>
  <c r="N23" i="73" s="1"/>
  <c r="J23" i="73"/>
  <c r="M23" i="73"/>
  <c r="L22" i="73"/>
  <c r="O22" i="73" s="1"/>
  <c r="K22" i="73"/>
  <c r="N22" i="73"/>
  <c r="J22" i="73"/>
  <c r="M22" i="73" s="1"/>
  <c r="L21" i="73"/>
  <c r="O21" i="73" s="1"/>
  <c r="K21" i="73"/>
  <c r="N21" i="73" s="1"/>
  <c r="J21" i="73"/>
  <c r="M21" i="73" s="1"/>
  <c r="L20" i="73"/>
  <c r="O20" i="73" s="1"/>
  <c r="K20" i="73"/>
  <c r="N20" i="73"/>
  <c r="J20" i="73"/>
  <c r="M20" i="73" s="1"/>
  <c r="L19" i="73"/>
  <c r="O19" i="73"/>
  <c r="K19" i="73"/>
  <c r="N19" i="73" s="1"/>
  <c r="J19" i="73"/>
  <c r="M19" i="73" s="1"/>
  <c r="L18" i="73"/>
  <c r="O18" i="73" s="1"/>
  <c r="K18" i="73"/>
  <c r="N18" i="73" s="1"/>
  <c r="J18" i="73"/>
  <c r="M18" i="73" s="1"/>
  <c r="L17" i="73"/>
  <c r="O17" i="73"/>
  <c r="K17" i="73"/>
  <c r="N17" i="73" s="1"/>
  <c r="J17" i="73"/>
  <c r="M17" i="73"/>
  <c r="L16" i="73"/>
  <c r="O16" i="73" s="1"/>
  <c r="K16" i="73"/>
  <c r="N16" i="73" s="1"/>
  <c r="J16" i="73"/>
  <c r="M16" i="73" s="1"/>
  <c r="L15" i="73"/>
  <c r="O15" i="73" s="1"/>
  <c r="K15" i="73"/>
  <c r="N15" i="73" s="1"/>
  <c r="J15" i="73"/>
  <c r="M15" i="73"/>
  <c r="L14" i="73"/>
  <c r="O14" i="73" s="1"/>
  <c r="K14" i="73"/>
  <c r="N14" i="73"/>
  <c r="J14" i="73"/>
  <c r="M14" i="73" s="1"/>
  <c r="L13" i="73"/>
  <c r="O13" i="73" s="1"/>
  <c r="K13" i="73"/>
  <c r="N13" i="73" s="1"/>
  <c r="J13" i="73"/>
  <c r="M13" i="73"/>
  <c r="L12" i="73"/>
  <c r="O12" i="73" s="1"/>
  <c r="K12" i="73"/>
  <c r="N12" i="73"/>
  <c r="J12" i="73"/>
  <c r="M12" i="73" s="1"/>
  <c r="L11" i="73"/>
  <c r="O11" i="73" s="1"/>
  <c r="K11" i="73"/>
  <c r="N11" i="73" s="1"/>
  <c r="J11" i="73"/>
  <c r="M11" i="73" s="1"/>
  <c r="L10" i="73"/>
  <c r="O10" i="73" s="1"/>
  <c r="K10" i="73"/>
  <c r="N10" i="73"/>
  <c r="J10" i="73"/>
  <c r="M10" i="73" s="1"/>
  <c r="L9" i="73"/>
  <c r="O9" i="73"/>
  <c r="K9" i="73"/>
  <c r="N9" i="73" s="1"/>
  <c r="J9" i="73"/>
  <c r="M9" i="73" s="1"/>
  <c r="L8" i="73"/>
  <c r="O8" i="73" s="1"/>
  <c r="K8" i="73"/>
  <c r="N8" i="73" s="1"/>
  <c r="J8" i="73"/>
  <c r="M8" i="73" s="1"/>
  <c r="L7" i="73"/>
  <c r="O7" i="73" s="1"/>
  <c r="K7" i="73"/>
  <c r="N7" i="73" s="1"/>
  <c r="J7" i="73"/>
  <c r="M7" i="73" s="1"/>
  <c r="L6" i="73"/>
  <c r="O6" i="73" s="1"/>
  <c r="K6" i="73"/>
  <c r="N6" i="73"/>
  <c r="J6" i="73"/>
  <c r="M6" i="73" s="1"/>
  <c r="L32" i="74"/>
  <c r="O32" i="74" s="1"/>
  <c r="J32" i="74"/>
  <c r="M32" i="74" s="1"/>
  <c r="L31" i="74"/>
  <c r="O31" i="74" s="1"/>
  <c r="K31" i="74"/>
  <c r="N31" i="74" s="1"/>
  <c r="J31" i="74"/>
  <c r="M31" i="74"/>
  <c r="L30" i="74"/>
  <c r="O30" i="74" s="1"/>
  <c r="K30" i="74"/>
  <c r="N30" i="74" s="1"/>
  <c r="J30" i="74"/>
  <c r="M30" i="74" s="1"/>
  <c r="L29" i="74"/>
  <c r="O29" i="74"/>
  <c r="K29" i="74"/>
  <c r="N29" i="74" s="1"/>
  <c r="J29" i="74"/>
  <c r="M29" i="74" s="1"/>
  <c r="L28" i="74"/>
  <c r="O28" i="74" s="1"/>
  <c r="K28" i="74"/>
  <c r="N28" i="74" s="1"/>
  <c r="J28" i="74"/>
  <c r="M28" i="74" s="1"/>
  <c r="L27" i="74"/>
  <c r="O27" i="74"/>
  <c r="K27" i="74"/>
  <c r="N27" i="74" s="1"/>
  <c r="J27" i="74"/>
  <c r="M27" i="74" s="1"/>
  <c r="L26" i="74"/>
  <c r="O26" i="74" s="1"/>
  <c r="K26" i="74"/>
  <c r="N26" i="74" s="1"/>
  <c r="J26" i="74"/>
  <c r="M26" i="74" s="1"/>
  <c r="L25" i="74"/>
  <c r="O25" i="74" s="1"/>
  <c r="K25" i="74"/>
  <c r="N25" i="74" s="1"/>
  <c r="J25" i="74"/>
  <c r="M25" i="74" s="1"/>
  <c r="L24" i="74"/>
  <c r="O24" i="74" s="1"/>
  <c r="K24" i="74"/>
  <c r="N24" i="74" s="1"/>
  <c r="J24" i="74"/>
  <c r="M24" i="74" s="1"/>
  <c r="L23" i="74"/>
  <c r="O23" i="74" s="1"/>
  <c r="K23" i="74"/>
  <c r="N23" i="74" s="1"/>
  <c r="J23" i="74"/>
  <c r="M23" i="74" s="1"/>
  <c r="E98" i="75"/>
  <c r="H98" i="75" s="1"/>
  <c r="C98" i="75"/>
  <c r="F98" i="75" s="1"/>
  <c r="H96" i="75"/>
  <c r="G96" i="75"/>
  <c r="F96" i="75"/>
  <c r="F93" i="75"/>
  <c r="H92" i="75"/>
  <c r="H93" i="75" s="1"/>
  <c r="E92" i="75"/>
  <c r="D92" i="75" s="1"/>
  <c r="L46" i="75"/>
  <c r="O46" i="75" s="1"/>
  <c r="K46" i="75"/>
  <c r="N46" i="75" s="1"/>
  <c r="J46" i="75"/>
  <c r="M46" i="75" s="1"/>
  <c r="L45" i="75"/>
  <c r="O45" i="75" s="1"/>
  <c r="L44" i="75"/>
  <c r="O44" i="75" s="1"/>
  <c r="L43" i="75"/>
  <c r="O43" i="75" s="1"/>
  <c r="L42" i="75"/>
  <c r="O42" i="75" s="1"/>
  <c r="L41" i="75"/>
  <c r="O41" i="75" s="1"/>
  <c r="K41" i="75"/>
  <c r="N41" i="75" s="1"/>
  <c r="J41" i="75"/>
  <c r="M41" i="75" s="1"/>
  <c r="L38" i="75"/>
  <c r="O38" i="75" s="1"/>
  <c r="K38" i="75"/>
  <c r="N38" i="75" s="1"/>
  <c r="J38" i="75"/>
  <c r="M38" i="75" s="1"/>
  <c r="L37" i="75"/>
  <c r="O37" i="75" s="1"/>
  <c r="K37" i="75"/>
  <c r="N37" i="75" s="1"/>
  <c r="J37" i="75"/>
  <c r="M37" i="75" s="1"/>
  <c r="L35" i="75"/>
  <c r="O35" i="75" s="1"/>
  <c r="K35" i="75"/>
  <c r="N35" i="75" s="1"/>
  <c r="J35" i="75"/>
  <c r="M35" i="75" s="1"/>
  <c r="L34" i="75"/>
  <c r="O34" i="75" s="1"/>
  <c r="K34" i="75"/>
  <c r="N34" i="75" s="1"/>
  <c r="J34" i="75"/>
  <c r="M34" i="75" s="1"/>
  <c r="L32" i="75"/>
  <c r="O32" i="75"/>
  <c r="K32" i="75"/>
  <c r="N32" i="75" s="1"/>
  <c r="J32" i="75"/>
  <c r="M32" i="75" s="1"/>
  <c r="L31" i="75"/>
  <c r="O31" i="75" s="1"/>
  <c r="K31" i="75"/>
  <c r="N31" i="75"/>
  <c r="J31" i="75"/>
  <c r="M31" i="75" s="1"/>
  <c r="L30" i="75"/>
  <c r="O30" i="75" s="1"/>
  <c r="K30" i="75"/>
  <c r="N30" i="75" s="1"/>
  <c r="J30" i="75"/>
  <c r="M30" i="75" s="1"/>
  <c r="L28" i="75"/>
  <c r="O28" i="75" s="1"/>
  <c r="K28" i="75"/>
  <c r="N28" i="75" s="1"/>
  <c r="J28" i="75"/>
  <c r="M28" i="75" s="1"/>
  <c r="L27" i="75"/>
  <c r="O27" i="75"/>
  <c r="K27" i="75"/>
  <c r="N27" i="75" s="1"/>
  <c r="J27" i="75"/>
  <c r="M27" i="75" s="1"/>
  <c r="L25" i="75"/>
  <c r="O25" i="75" s="1"/>
  <c r="K25" i="75"/>
  <c r="N25" i="75"/>
  <c r="J25" i="75"/>
  <c r="M25" i="75" s="1"/>
  <c r="L24" i="75"/>
  <c r="O24" i="75" s="1"/>
  <c r="K24" i="75"/>
  <c r="N24" i="75" s="1"/>
  <c r="J24" i="75"/>
  <c r="M24" i="75"/>
  <c r="L23" i="75"/>
  <c r="O23" i="75" s="1"/>
  <c r="K23" i="75"/>
  <c r="N23" i="75" s="1"/>
  <c r="J23" i="75"/>
  <c r="M23" i="75" s="1"/>
  <c r="L22" i="75"/>
  <c r="O22" i="75" s="1"/>
  <c r="K22" i="75"/>
  <c r="N22" i="75" s="1"/>
  <c r="J22" i="75"/>
  <c r="M22" i="75" s="1"/>
  <c r="L21" i="75"/>
  <c r="O21" i="75" s="1"/>
  <c r="K21" i="75"/>
  <c r="N21" i="75"/>
  <c r="J21" i="75"/>
  <c r="M21" i="75" s="1"/>
  <c r="L20" i="75"/>
  <c r="O20" i="75" s="1"/>
  <c r="K20" i="75"/>
  <c r="N20" i="75" s="1"/>
  <c r="J20" i="75"/>
  <c r="M20" i="75"/>
  <c r="L19" i="75"/>
  <c r="O19" i="75" s="1"/>
  <c r="K19" i="75"/>
  <c r="N19" i="75" s="1"/>
  <c r="J19" i="75"/>
  <c r="M19" i="75" s="1"/>
  <c r="L18" i="75"/>
  <c r="O18" i="75"/>
  <c r="K18" i="75"/>
  <c r="N18" i="75" s="1"/>
  <c r="J18" i="75"/>
  <c r="M18" i="75" s="1"/>
  <c r="L17" i="75"/>
  <c r="O17" i="75" s="1"/>
  <c r="K17" i="75"/>
  <c r="N17" i="75" s="1"/>
  <c r="J17" i="75"/>
  <c r="M17" i="75" s="1"/>
  <c r="L16" i="75"/>
  <c r="O16" i="75" s="1"/>
  <c r="K16" i="75"/>
  <c r="N16" i="75" s="1"/>
  <c r="J16" i="75"/>
  <c r="M16" i="75"/>
  <c r="L15" i="75"/>
  <c r="O15" i="75" s="1"/>
  <c r="K15" i="75"/>
  <c r="N15" i="75" s="1"/>
  <c r="J15" i="75"/>
  <c r="M15" i="75" s="1"/>
  <c r="L14" i="75"/>
  <c r="O14" i="75"/>
  <c r="K14" i="75"/>
  <c r="N14" i="75" s="1"/>
  <c r="J14" i="75"/>
  <c r="M14" i="75" s="1"/>
  <c r="L46" i="76"/>
  <c r="O46" i="76" s="1"/>
  <c r="K46" i="76"/>
  <c r="N46" i="76"/>
  <c r="J46" i="76"/>
  <c r="M46" i="76" s="1"/>
  <c r="L44" i="76"/>
  <c r="O44" i="76"/>
  <c r="K44" i="76"/>
  <c r="N44" i="76" s="1"/>
  <c r="J44" i="76"/>
  <c r="M44" i="76"/>
  <c r="L43" i="76"/>
  <c r="O43" i="76" s="1"/>
  <c r="K43" i="76"/>
  <c r="N43" i="76" s="1"/>
  <c r="J43" i="76"/>
  <c r="M43" i="76" s="1"/>
  <c r="L42" i="76"/>
  <c r="O42" i="76"/>
  <c r="K42" i="76"/>
  <c r="N42" i="76" s="1"/>
  <c r="J42" i="76"/>
  <c r="M42" i="76"/>
  <c r="L39" i="76"/>
  <c r="O39" i="76" s="1"/>
  <c r="K39" i="76"/>
  <c r="N39" i="76" s="1"/>
  <c r="J39" i="76"/>
  <c r="M39" i="76" s="1"/>
  <c r="L38" i="76"/>
  <c r="O38" i="76" s="1"/>
  <c r="K38" i="76"/>
  <c r="N38" i="76" s="1"/>
  <c r="J38" i="76"/>
  <c r="M38" i="76" s="1"/>
  <c r="L37" i="76"/>
  <c r="O37" i="76" s="1"/>
  <c r="K37" i="76"/>
  <c r="N37" i="76" s="1"/>
  <c r="J37" i="76"/>
  <c r="M37" i="76" s="1"/>
  <c r="L36" i="76"/>
  <c r="O36" i="76" s="1"/>
  <c r="K36" i="76"/>
  <c r="N36" i="76" s="1"/>
  <c r="J36" i="76"/>
  <c r="M36" i="76" s="1"/>
  <c r="L35" i="76"/>
  <c r="O35" i="76" s="1"/>
  <c r="K35" i="76"/>
  <c r="N35" i="76" s="1"/>
  <c r="J35" i="76"/>
  <c r="M35" i="76" s="1"/>
  <c r="L34" i="76"/>
  <c r="O34" i="76" s="1"/>
  <c r="K34" i="76"/>
  <c r="N34" i="76" s="1"/>
  <c r="J34" i="76"/>
  <c r="M34" i="76" s="1"/>
  <c r="L33" i="76"/>
  <c r="O33" i="76" s="1"/>
  <c r="K33" i="76"/>
  <c r="N33" i="76"/>
  <c r="J33" i="76"/>
  <c r="M33" i="76" s="1"/>
  <c r="L32" i="76"/>
  <c r="O32" i="76" s="1"/>
  <c r="K32" i="76"/>
  <c r="N32" i="76" s="1"/>
  <c r="J32" i="76"/>
  <c r="M32" i="76" s="1"/>
  <c r="L31" i="76"/>
  <c r="O31" i="76" s="1"/>
  <c r="K31" i="76"/>
  <c r="N31" i="76"/>
  <c r="J31" i="76"/>
  <c r="M31" i="76" s="1"/>
  <c r="L30" i="76"/>
  <c r="O30" i="76" s="1"/>
  <c r="K30" i="76"/>
  <c r="N30" i="76" s="1"/>
  <c r="J30" i="76"/>
  <c r="M30" i="76" s="1"/>
  <c r="L29" i="76"/>
  <c r="O29" i="76" s="1"/>
  <c r="K29" i="76"/>
  <c r="N29" i="76" s="1"/>
  <c r="J29" i="76"/>
  <c r="M29" i="76" s="1"/>
  <c r="L27" i="76"/>
  <c r="O27" i="76"/>
  <c r="K27" i="76"/>
  <c r="N27" i="76" s="1"/>
  <c r="J27" i="76"/>
  <c r="M27" i="76" s="1"/>
  <c r="L26" i="76"/>
  <c r="O26" i="76" s="1"/>
  <c r="K26" i="76"/>
  <c r="N26" i="76"/>
  <c r="J26" i="76"/>
  <c r="M26" i="76" s="1"/>
  <c r="L25" i="76"/>
  <c r="O25" i="76"/>
  <c r="K25" i="76"/>
  <c r="N25" i="76" s="1"/>
  <c r="J25" i="76"/>
  <c r="M25" i="76"/>
  <c r="L24" i="76"/>
  <c r="O24" i="76" s="1"/>
  <c r="K24" i="76"/>
  <c r="N24" i="76" s="1"/>
  <c r="J24" i="76"/>
  <c r="M24" i="76" s="1"/>
  <c r="L23" i="76"/>
  <c r="O23" i="76"/>
  <c r="K23" i="76"/>
  <c r="N23" i="76" s="1"/>
  <c r="J23" i="76"/>
  <c r="M23" i="76"/>
  <c r="L22" i="76"/>
  <c r="O22" i="76" s="1"/>
  <c r="K22" i="76"/>
  <c r="N22" i="76" s="1"/>
  <c r="J22" i="76"/>
  <c r="M22" i="76" s="1"/>
  <c r="L21" i="76"/>
  <c r="O21" i="76" s="1"/>
  <c r="K21" i="76"/>
  <c r="N21" i="76" s="1"/>
  <c r="J21" i="76"/>
  <c r="M21" i="76"/>
  <c r="L20" i="76"/>
  <c r="O20" i="76" s="1"/>
  <c r="K20" i="76"/>
  <c r="N20" i="76"/>
  <c r="J20" i="76"/>
  <c r="M20" i="76" s="1"/>
  <c r="L19" i="76"/>
  <c r="O19" i="76" s="1"/>
  <c r="K19" i="76"/>
  <c r="N19" i="76" s="1"/>
  <c r="J19" i="76"/>
  <c r="M19" i="76" s="1"/>
  <c r="L18" i="76"/>
  <c r="O18" i="76" s="1"/>
  <c r="K18" i="76"/>
  <c r="N18" i="76"/>
  <c r="J18" i="76"/>
  <c r="M18" i="76" s="1"/>
  <c r="L17" i="76"/>
  <c r="O17" i="76"/>
  <c r="K17" i="76"/>
  <c r="N17" i="76" s="1"/>
  <c r="J17" i="76"/>
  <c r="M17" i="76" s="1"/>
  <c r="L16" i="76"/>
  <c r="O16" i="76" s="1"/>
  <c r="K16" i="76"/>
  <c r="N16" i="76" s="1"/>
  <c r="J16" i="76"/>
  <c r="M16" i="76" s="1"/>
  <c r="L15" i="76"/>
  <c r="O15" i="76"/>
  <c r="K15" i="76"/>
  <c r="N15" i="76" s="1"/>
  <c r="J15" i="76"/>
  <c r="M15" i="76"/>
  <c r="L14" i="76"/>
  <c r="O14" i="76" s="1"/>
  <c r="K14" i="76"/>
  <c r="N14" i="76" s="1"/>
  <c r="J14" i="76"/>
  <c r="M14" i="76" s="1"/>
  <c r="L13" i="76"/>
  <c r="O13" i="76" s="1"/>
  <c r="K13" i="76"/>
  <c r="N13" i="76" s="1"/>
  <c r="J13" i="76"/>
  <c r="M13" i="76"/>
  <c r="L12" i="76"/>
  <c r="O12" i="76" s="1"/>
  <c r="K12" i="76"/>
  <c r="N12" i="76"/>
  <c r="J12" i="76"/>
  <c r="M12" i="76" s="1"/>
  <c r="L11" i="76"/>
  <c r="O11" i="76"/>
  <c r="K11" i="76"/>
  <c r="N11" i="76" s="1"/>
  <c r="J11" i="76"/>
  <c r="M11" i="76" s="1"/>
  <c r="L10" i="76"/>
  <c r="O10" i="76" s="1"/>
  <c r="K10" i="76"/>
  <c r="N10" i="76"/>
  <c r="J10" i="76"/>
  <c r="M10" i="76" s="1"/>
  <c r="L9" i="76"/>
  <c r="O9" i="76" s="1"/>
  <c r="K9" i="76"/>
  <c r="N9" i="76" s="1"/>
  <c r="J9" i="76"/>
  <c r="M9" i="76" s="1"/>
  <c r="L8" i="76"/>
  <c r="O8" i="76" s="1"/>
  <c r="K8" i="76"/>
  <c r="N8" i="76" s="1"/>
  <c r="J8" i="76"/>
  <c r="M8" i="76" s="1"/>
  <c r="L7" i="76"/>
  <c r="O7" i="76" s="1"/>
  <c r="K7" i="76"/>
  <c r="N7" i="76" s="1"/>
  <c r="J7" i="76"/>
  <c r="M7" i="76" s="1"/>
  <c r="L6" i="76"/>
  <c r="O6" i="76" s="1"/>
  <c r="K6" i="76"/>
  <c r="N6" i="76" s="1"/>
  <c r="J6" i="76"/>
  <c r="M6" i="76" s="1"/>
  <c r="L32" i="68"/>
  <c r="O32" i="68" s="1"/>
  <c r="K32" i="68"/>
  <c r="N32" i="68" s="1"/>
  <c r="J32" i="68"/>
  <c r="M32" i="68" s="1"/>
  <c r="L31" i="68"/>
  <c r="O31" i="68" s="1"/>
  <c r="K31" i="68"/>
  <c r="N31" i="68" s="1"/>
  <c r="J31" i="68"/>
  <c r="M31" i="68" s="1"/>
  <c r="L30" i="68"/>
  <c r="O30" i="68" s="1"/>
  <c r="K30" i="68"/>
  <c r="N30" i="68" s="1"/>
  <c r="J30" i="68"/>
  <c r="M30" i="68" s="1"/>
  <c r="L29" i="68"/>
  <c r="O29" i="68" s="1"/>
  <c r="K29" i="68"/>
  <c r="N29" i="68" s="1"/>
  <c r="J29" i="68"/>
  <c r="M29" i="68" s="1"/>
  <c r="L28" i="68"/>
  <c r="O28" i="68" s="1"/>
  <c r="K28" i="68"/>
  <c r="N28" i="68" s="1"/>
  <c r="J28" i="68"/>
  <c r="M28" i="68" s="1"/>
  <c r="L27" i="68"/>
  <c r="O27" i="68" s="1"/>
  <c r="K27" i="68"/>
  <c r="N27" i="68" s="1"/>
  <c r="J27" i="68"/>
  <c r="M27" i="68" s="1"/>
  <c r="L26" i="68"/>
  <c r="O26" i="68" s="1"/>
  <c r="K26" i="68"/>
  <c r="N26" i="68" s="1"/>
  <c r="J26" i="68"/>
  <c r="M26" i="68" s="1"/>
  <c r="L25" i="68"/>
  <c r="O25" i="68" s="1"/>
  <c r="K25" i="68"/>
  <c r="N25" i="68" s="1"/>
  <c r="J25" i="68"/>
  <c r="M25" i="68" s="1"/>
  <c r="L24" i="68"/>
  <c r="O24" i="68" s="1"/>
  <c r="K24" i="68"/>
  <c r="N24" i="68" s="1"/>
  <c r="J24" i="68"/>
  <c r="M24" i="68" s="1"/>
  <c r="L23" i="68"/>
  <c r="O23" i="68" s="1"/>
  <c r="K23" i="68"/>
  <c r="N23" i="68" s="1"/>
  <c r="J23" i="68"/>
  <c r="M23" i="68" s="1"/>
  <c r="E99" i="69"/>
  <c r="H99" i="69" s="1"/>
  <c r="C99" i="69"/>
  <c r="F99" i="69" s="1"/>
  <c r="H97" i="69"/>
  <c r="G97" i="69"/>
  <c r="F97" i="69"/>
  <c r="F94" i="69"/>
  <c r="H93" i="69"/>
  <c r="G93" i="69" s="1"/>
  <c r="G94" i="69" s="1"/>
  <c r="E93" i="69"/>
  <c r="D93" i="69" s="1"/>
  <c r="J47" i="69"/>
  <c r="M47" i="69" s="1"/>
  <c r="L46" i="69"/>
  <c r="O46" i="69" s="1"/>
  <c r="K46" i="69"/>
  <c r="N46" i="69" s="1"/>
  <c r="J46" i="69"/>
  <c r="M46" i="69" s="1"/>
  <c r="L45" i="69"/>
  <c r="O45" i="69" s="1"/>
  <c r="L44" i="69"/>
  <c r="O44" i="69" s="1"/>
  <c r="L43" i="69"/>
  <c r="O43" i="69" s="1"/>
  <c r="L42" i="69"/>
  <c r="O42" i="69" s="1"/>
  <c r="L41" i="69"/>
  <c r="O41" i="69" s="1"/>
  <c r="K41" i="69"/>
  <c r="N41" i="69" s="1"/>
  <c r="J41" i="69"/>
  <c r="M41" i="69" s="1"/>
  <c r="L38" i="69"/>
  <c r="O38" i="69" s="1"/>
  <c r="K38" i="69"/>
  <c r="N38" i="69" s="1"/>
  <c r="J38" i="69"/>
  <c r="M38" i="69" s="1"/>
  <c r="L37" i="69"/>
  <c r="O37" i="69" s="1"/>
  <c r="K37" i="69"/>
  <c r="N37" i="69" s="1"/>
  <c r="J37" i="69"/>
  <c r="M37" i="69" s="1"/>
  <c r="L35" i="69"/>
  <c r="O35" i="69" s="1"/>
  <c r="K35" i="69"/>
  <c r="N35" i="69" s="1"/>
  <c r="J35" i="69"/>
  <c r="M35" i="69" s="1"/>
  <c r="L34" i="69"/>
  <c r="O34" i="69" s="1"/>
  <c r="K34" i="69"/>
  <c r="N34" i="69" s="1"/>
  <c r="J34" i="69"/>
  <c r="M34" i="69" s="1"/>
  <c r="L32" i="69"/>
  <c r="O32" i="69" s="1"/>
  <c r="K32" i="69"/>
  <c r="N32" i="69" s="1"/>
  <c r="J32" i="69"/>
  <c r="M32" i="69" s="1"/>
  <c r="L31" i="69"/>
  <c r="O31" i="69" s="1"/>
  <c r="K31" i="69"/>
  <c r="N31" i="69" s="1"/>
  <c r="J31" i="69"/>
  <c r="M31" i="69" s="1"/>
  <c r="L30" i="69"/>
  <c r="O30" i="69" s="1"/>
  <c r="K30" i="69"/>
  <c r="N30" i="69" s="1"/>
  <c r="J30" i="69"/>
  <c r="M30" i="69" s="1"/>
  <c r="L28" i="69"/>
  <c r="O28" i="69" s="1"/>
  <c r="K28" i="69"/>
  <c r="N28" i="69" s="1"/>
  <c r="J28" i="69"/>
  <c r="M28" i="69" s="1"/>
  <c r="L27" i="69"/>
  <c r="O27" i="69" s="1"/>
  <c r="K27" i="69"/>
  <c r="N27" i="69" s="1"/>
  <c r="J27" i="69"/>
  <c r="M27" i="69" s="1"/>
  <c r="L25" i="69"/>
  <c r="O25" i="69" s="1"/>
  <c r="J25" i="69"/>
  <c r="M25" i="69" s="1"/>
  <c r="L24" i="69"/>
  <c r="O24" i="69" s="1"/>
  <c r="K24" i="69"/>
  <c r="N24" i="69" s="1"/>
  <c r="J24" i="69"/>
  <c r="M24" i="69" s="1"/>
  <c r="L23" i="69"/>
  <c r="O23" i="69" s="1"/>
  <c r="K23" i="69"/>
  <c r="N23" i="69" s="1"/>
  <c r="J23" i="69"/>
  <c r="M23" i="69" s="1"/>
  <c r="L22" i="69"/>
  <c r="O22" i="69" s="1"/>
  <c r="K22" i="69"/>
  <c r="N22" i="69" s="1"/>
  <c r="J22" i="69"/>
  <c r="M22" i="69" s="1"/>
  <c r="L21" i="69"/>
  <c r="O21" i="69" s="1"/>
  <c r="K21" i="69"/>
  <c r="N21" i="69" s="1"/>
  <c r="J21" i="69"/>
  <c r="M21" i="69" s="1"/>
  <c r="L20" i="69"/>
  <c r="O20" i="69" s="1"/>
  <c r="K20" i="69"/>
  <c r="N20" i="69" s="1"/>
  <c r="J20" i="69"/>
  <c r="M20" i="69" s="1"/>
  <c r="L19" i="69"/>
  <c r="O19" i="69" s="1"/>
  <c r="K19" i="69"/>
  <c r="N19" i="69" s="1"/>
  <c r="J19" i="69"/>
  <c r="M19" i="69" s="1"/>
  <c r="L18" i="69"/>
  <c r="O18" i="69" s="1"/>
  <c r="K18" i="69"/>
  <c r="N18" i="69" s="1"/>
  <c r="J18" i="69"/>
  <c r="M18" i="69" s="1"/>
  <c r="L17" i="69"/>
  <c r="O17" i="69" s="1"/>
  <c r="K17" i="69"/>
  <c r="N17" i="69" s="1"/>
  <c r="J17" i="69"/>
  <c r="M17" i="69" s="1"/>
  <c r="L16" i="69"/>
  <c r="O16" i="69" s="1"/>
  <c r="K16" i="69"/>
  <c r="N16" i="69" s="1"/>
  <c r="J16" i="69"/>
  <c r="M16" i="69" s="1"/>
  <c r="L15" i="69"/>
  <c r="O15" i="69" s="1"/>
  <c r="K15" i="69"/>
  <c r="N15" i="69" s="1"/>
  <c r="J15" i="69"/>
  <c r="M15" i="69" s="1"/>
  <c r="L14" i="69"/>
  <c r="O14" i="69" s="1"/>
  <c r="K14" i="69"/>
  <c r="N14" i="69" s="1"/>
  <c r="J14" i="69"/>
  <c r="M14" i="69" s="1"/>
  <c r="L47" i="70"/>
  <c r="O47" i="70"/>
  <c r="K47" i="70"/>
  <c r="N47" i="70" s="1"/>
  <c r="J47" i="70"/>
  <c r="M47" i="70"/>
  <c r="L45" i="70"/>
  <c r="O45" i="70" s="1"/>
  <c r="K45" i="70"/>
  <c r="N45" i="70"/>
  <c r="J45" i="70"/>
  <c r="M45" i="70" s="1"/>
  <c r="L44" i="70"/>
  <c r="O44" i="70"/>
  <c r="K44" i="70"/>
  <c r="N44" i="70" s="1"/>
  <c r="J44" i="70"/>
  <c r="M44" i="70"/>
  <c r="L43" i="70"/>
  <c r="O43" i="70" s="1"/>
  <c r="K43" i="70"/>
  <c r="N43" i="70"/>
  <c r="J43" i="70"/>
  <c r="M43" i="70" s="1"/>
  <c r="L39" i="70"/>
  <c r="O39" i="70" s="1"/>
  <c r="K39" i="70"/>
  <c r="N39" i="70" s="1"/>
  <c r="J39" i="70"/>
  <c r="M39" i="70" s="1"/>
  <c r="L38" i="70"/>
  <c r="O38" i="70" s="1"/>
  <c r="K38" i="70"/>
  <c r="N38" i="70" s="1"/>
  <c r="J38" i="70"/>
  <c r="M38" i="70" s="1"/>
  <c r="L37" i="70"/>
  <c r="O37" i="70" s="1"/>
  <c r="K37" i="70"/>
  <c r="N37" i="70" s="1"/>
  <c r="J37" i="70"/>
  <c r="M37" i="70" s="1"/>
  <c r="L36" i="70"/>
  <c r="O36" i="70" s="1"/>
  <c r="K36" i="70"/>
  <c r="N36" i="70" s="1"/>
  <c r="J36" i="70"/>
  <c r="M36" i="70" s="1"/>
  <c r="L35" i="70"/>
  <c r="O35" i="70" s="1"/>
  <c r="K35" i="70"/>
  <c r="N35" i="70" s="1"/>
  <c r="J35" i="70"/>
  <c r="M35" i="70" s="1"/>
  <c r="L34" i="70"/>
  <c r="O34" i="70" s="1"/>
  <c r="K34" i="70"/>
  <c r="N34" i="70" s="1"/>
  <c r="J34" i="70"/>
  <c r="M34" i="70" s="1"/>
  <c r="L33" i="70"/>
  <c r="O33" i="70" s="1"/>
  <c r="K33" i="70"/>
  <c r="N33" i="70" s="1"/>
  <c r="J33" i="70"/>
  <c r="M33" i="70" s="1"/>
  <c r="L32" i="70"/>
  <c r="O32" i="70" s="1"/>
  <c r="K32" i="70"/>
  <c r="N32" i="70"/>
  <c r="J32" i="70"/>
  <c r="M32" i="70" s="1"/>
  <c r="L31" i="70"/>
  <c r="O31" i="70" s="1"/>
  <c r="K31" i="70"/>
  <c r="N31" i="70" s="1"/>
  <c r="J31" i="70"/>
  <c r="M31" i="70"/>
  <c r="L30" i="70"/>
  <c r="O30" i="70" s="1"/>
  <c r="K30" i="70"/>
  <c r="N30" i="70" s="1"/>
  <c r="J30" i="70"/>
  <c r="M30" i="70" s="1"/>
  <c r="L29" i="70"/>
  <c r="O29" i="70"/>
  <c r="K29" i="70"/>
  <c r="N29" i="70" s="1"/>
  <c r="J29" i="70"/>
  <c r="M29" i="70" s="1"/>
  <c r="L27" i="70"/>
  <c r="O27" i="70" s="1"/>
  <c r="K27" i="70"/>
  <c r="N27" i="70" s="1"/>
  <c r="J27" i="70"/>
  <c r="M27" i="70" s="1"/>
  <c r="L26" i="70"/>
  <c r="O26" i="70"/>
  <c r="K26" i="70"/>
  <c r="N26" i="70" s="1"/>
  <c r="J26" i="70"/>
  <c r="M26" i="70"/>
  <c r="L25" i="70"/>
  <c r="O25" i="70" s="1"/>
  <c r="K25" i="70"/>
  <c r="N25" i="70"/>
  <c r="J25" i="70"/>
  <c r="M25" i="70" s="1"/>
  <c r="L24" i="70"/>
  <c r="O24" i="70" s="1"/>
  <c r="K24" i="70"/>
  <c r="N24" i="70" s="1"/>
  <c r="J24" i="70"/>
  <c r="M24" i="70"/>
  <c r="L23" i="70"/>
  <c r="O23" i="70" s="1"/>
  <c r="K23" i="70"/>
  <c r="N23" i="70"/>
  <c r="J23" i="70"/>
  <c r="M23" i="70" s="1"/>
  <c r="L22" i="70"/>
  <c r="O22" i="70" s="1"/>
  <c r="K22" i="70"/>
  <c r="N22" i="70" s="1"/>
  <c r="J22" i="70"/>
  <c r="M22" i="70" s="1"/>
  <c r="L21" i="70"/>
  <c r="O21" i="70" s="1"/>
  <c r="K21" i="70"/>
  <c r="N21" i="70"/>
  <c r="J21" i="70"/>
  <c r="M21" i="70" s="1"/>
  <c r="L20" i="70"/>
  <c r="O20" i="70"/>
  <c r="K20" i="70"/>
  <c r="N20" i="70" s="1"/>
  <c r="J20" i="70"/>
  <c r="M20" i="70" s="1"/>
  <c r="L19" i="70"/>
  <c r="O19" i="70" s="1"/>
  <c r="K19" i="70"/>
  <c r="N19" i="70" s="1"/>
  <c r="J19" i="70"/>
  <c r="M19" i="70" s="1"/>
  <c r="L18" i="70"/>
  <c r="O18" i="70"/>
  <c r="K18" i="70"/>
  <c r="N18" i="70" s="1"/>
  <c r="J18" i="70"/>
  <c r="M18" i="70"/>
  <c r="L17" i="70"/>
  <c r="O17" i="70" s="1"/>
  <c r="K17" i="70"/>
  <c r="N17" i="70" s="1"/>
  <c r="J17" i="70"/>
  <c r="M17" i="70" s="1"/>
  <c r="L16" i="70"/>
  <c r="O16" i="70" s="1"/>
  <c r="K16" i="70"/>
  <c r="N16" i="70" s="1"/>
  <c r="J16" i="70"/>
  <c r="M16" i="70"/>
  <c r="L15" i="70"/>
  <c r="O15" i="70" s="1"/>
  <c r="K15" i="70"/>
  <c r="N15" i="70"/>
  <c r="J15" i="70"/>
  <c r="M15" i="70" s="1"/>
  <c r="L14" i="70"/>
  <c r="O14" i="70" s="1"/>
  <c r="K14" i="70"/>
  <c r="N14" i="70" s="1"/>
  <c r="J14" i="70"/>
  <c r="M14" i="70" s="1"/>
  <c r="L13" i="70"/>
  <c r="O13" i="70" s="1"/>
  <c r="K13" i="70"/>
  <c r="N13" i="70"/>
  <c r="J13" i="70"/>
  <c r="M13" i="70" s="1"/>
  <c r="L12" i="70"/>
  <c r="O12" i="70"/>
  <c r="K12" i="70"/>
  <c r="N12" i="70" s="1"/>
  <c r="J12" i="70"/>
  <c r="M12" i="70" s="1"/>
  <c r="L11" i="70"/>
  <c r="O11" i="70" s="1"/>
  <c r="K11" i="70"/>
  <c r="N11" i="70" s="1"/>
  <c r="J11" i="70"/>
  <c r="M11" i="70" s="1"/>
  <c r="L10" i="70"/>
  <c r="O10" i="70"/>
  <c r="K10" i="70"/>
  <c r="N10" i="70" s="1"/>
  <c r="J10" i="70"/>
  <c r="M10" i="70"/>
  <c r="L9" i="70"/>
  <c r="O9" i="70" s="1"/>
  <c r="K9" i="70"/>
  <c r="N9" i="70" s="1"/>
  <c r="J9" i="70"/>
  <c r="M9" i="70" s="1"/>
  <c r="L8" i="70"/>
  <c r="O8" i="70" s="1"/>
  <c r="K8" i="70"/>
  <c r="N8" i="70" s="1"/>
  <c r="J8" i="70"/>
  <c r="M8" i="70"/>
  <c r="L7" i="70"/>
  <c r="O7" i="70" s="1"/>
  <c r="K7" i="70"/>
  <c r="N7" i="70"/>
  <c r="J7" i="70"/>
  <c r="M7" i="70" s="1"/>
  <c r="L6" i="70"/>
  <c r="O6" i="70" s="1"/>
  <c r="K6" i="70"/>
  <c r="N6" i="70" s="1"/>
  <c r="J6" i="70"/>
  <c r="M6" i="70" s="1"/>
  <c r="K32" i="63"/>
  <c r="N32" i="63" s="1"/>
  <c r="J32" i="63"/>
  <c r="M32" i="63" s="1"/>
  <c r="I32" i="63"/>
  <c r="L32" i="63" s="1"/>
  <c r="K31" i="63"/>
  <c r="N31" i="63" s="1"/>
  <c r="J31" i="63"/>
  <c r="M31" i="63" s="1"/>
  <c r="I31" i="63"/>
  <c r="L31" i="63"/>
  <c r="K30" i="63"/>
  <c r="N30" i="63" s="1"/>
  <c r="J30" i="63"/>
  <c r="M30" i="63" s="1"/>
  <c r="I30" i="63"/>
  <c r="L30" i="63" s="1"/>
  <c r="K29" i="63"/>
  <c r="N29" i="63" s="1"/>
  <c r="J29" i="63"/>
  <c r="M29" i="63" s="1"/>
  <c r="I29" i="63"/>
  <c r="L29" i="63" s="1"/>
  <c r="K28" i="63"/>
  <c r="N28" i="63" s="1"/>
  <c r="J28" i="63"/>
  <c r="M28" i="63" s="1"/>
  <c r="I28" i="63"/>
  <c r="L28" i="63" s="1"/>
  <c r="K27" i="63"/>
  <c r="N27" i="63" s="1"/>
  <c r="M27" i="63"/>
  <c r="L27" i="63"/>
  <c r="K26" i="63"/>
  <c r="N26" i="63" s="1"/>
  <c r="J26" i="63"/>
  <c r="M26" i="63" s="1"/>
  <c r="I26" i="63"/>
  <c r="L26" i="63" s="1"/>
  <c r="K25" i="63"/>
  <c r="N25" i="63" s="1"/>
  <c r="J25" i="63"/>
  <c r="M25" i="63" s="1"/>
  <c r="I25" i="63"/>
  <c r="L25" i="63" s="1"/>
  <c r="K24" i="63"/>
  <c r="N24" i="63" s="1"/>
  <c r="J24" i="63"/>
  <c r="M24" i="63" s="1"/>
  <c r="I24" i="63"/>
  <c r="L24" i="63"/>
  <c r="K23" i="63"/>
  <c r="N23" i="63" s="1"/>
  <c r="J23" i="63"/>
  <c r="M23" i="63" s="1"/>
  <c r="I23" i="63"/>
  <c r="L23" i="63" s="1"/>
  <c r="L46" i="62"/>
  <c r="O46" i="62" s="1"/>
  <c r="K46" i="62"/>
  <c r="N46" i="62" s="1"/>
  <c r="J46" i="62"/>
  <c r="M46" i="62" s="1"/>
  <c r="L45" i="62"/>
  <c r="O45" i="62" s="1"/>
  <c r="L44" i="62"/>
  <c r="O44" i="62" s="1"/>
  <c r="L43" i="62"/>
  <c r="O43" i="62" s="1"/>
  <c r="L42" i="62"/>
  <c r="O42" i="62" s="1"/>
  <c r="L41" i="62"/>
  <c r="O41" i="62" s="1"/>
  <c r="K41" i="62"/>
  <c r="N41" i="62" s="1"/>
  <c r="J41" i="62"/>
  <c r="M41" i="62" s="1"/>
  <c r="L38" i="62"/>
  <c r="O38" i="62" s="1"/>
  <c r="K38" i="62"/>
  <c r="N38" i="62" s="1"/>
  <c r="J38" i="62"/>
  <c r="M38" i="62" s="1"/>
  <c r="L37" i="62"/>
  <c r="O37" i="62" s="1"/>
  <c r="K37" i="62"/>
  <c r="N37" i="62" s="1"/>
  <c r="J37" i="62"/>
  <c r="M37" i="62" s="1"/>
  <c r="L35" i="62"/>
  <c r="O35" i="62" s="1"/>
  <c r="K35" i="62"/>
  <c r="N35" i="62" s="1"/>
  <c r="J35" i="62"/>
  <c r="M35" i="62" s="1"/>
  <c r="L34" i="62"/>
  <c r="O34" i="62" s="1"/>
  <c r="K34" i="62"/>
  <c r="N34" i="62" s="1"/>
  <c r="J34" i="62"/>
  <c r="M34" i="62" s="1"/>
  <c r="L32" i="62"/>
  <c r="O32" i="62" s="1"/>
  <c r="K32" i="62"/>
  <c r="N32" i="62" s="1"/>
  <c r="J32" i="62"/>
  <c r="M32" i="62" s="1"/>
  <c r="L31" i="62"/>
  <c r="O31" i="62" s="1"/>
  <c r="K31" i="62"/>
  <c r="N31" i="62"/>
  <c r="J31" i="62"/>
  <c r="M31" i="62" s="1"/>
  <c r="L30" i="62"/>
  <c r="O30" i="62" s="1"/>
  <c r="K30" i="62"/>
  <c r="N30" i="62" s="1"/>
  <c r="J30" i="62"/>
  <c r="M30" i="62" s="1"/>
  <c r="L28" i="62"/>
  <c r="O28" i="62" s="1"/>
  <c r="K28" i="62"/>
  <c r="N28" i="62" s="1"/>
  <c r="J28" i="62"/>
  <c r="M28" i="62" s="1"/>
  <c r="L27" i="62"/>
  <c r="O27" i="62"/>
  <c r="K27" i="62"/>
  <c r="N27" i="62" s="1"/>
  <c r="J27" i="62"/>
  <c r="M27" i="62" s="1"/>
  <c r="L25" i="62"/>
  <c r="O25" i="62" s="1"/>
  <c r="K25" i="62"/>
  <c r="N25" i="62" s="1"/>
  <c r="J25" i="62"/>
  <c r="M25" i="62" s="1"/>
  <c r="L24" i="62"/>
  <c r="O24" i="62" s="1"/>
  <c r="K24" i="62"/>
  <c r="N24" i="62" s="1"/>
  <c r="J24" i="62"/>
  <c r="M24" i="62"/>
  <c r="L23" i="62"/>
  <c r="O23" i="62" s="1"/>
  <c r="K23" i="62"/>
  <c r="N23" i="62" s="1"/>
  <c r="J23" i="62"/>
  <c r="M23" i="62" s="1"/>
  <c r="L22" i="62"/>
  <c r="O22" i="62" s="1"/>
  <c r="K22" i="62"/>
  <c r="N22" i="62" s="1"/>
  <c r="J22" i="62"/>
  <c r="M22" i="62" s="1"/>
  <c r="L21" i="62"/>
  <c r="O21" i="62" s="1"/>
  <c r="K21" i="62"/>
  <c r="N21" i="62" s="1"/>
  <c r="J21" i="62"/>
  <c r="M21" i="62" s="1"/>
  <c r="L20" i="62"/>
  <c r="O20" i="62" s="1"/>
  <c r="K20" i="62"/>
  <c r="N20" i="62" s="1"/>
  <c r="J20" i="62"/>
  <c r="M20" i="62" s="1"/>
  <c r="L19" i="62"/>
  <c r="O19" i="62" s="1"/>
  <c r="K19" i="62"/>
  <c r="N19" i="62"/>
  <c r="J19" i="62"/>
  <c r="M19" i="62" s="1"/>
  <c r="L18" i="62"/>
  <c r="O18" i="62" s="1"/>
  <c r="K18" i="62"/>
  <c r="N18" i="62" s="1"/>
  <c r="J18" i="62"/>
  <c r="M18" i="62" s="1"/>
  <c r="L17" i="62"/>
  <c r="O17" i="62" s="1"/>
  <c r="K17" i="62"/>
  <c r="N17" i="62" s="1"/>
  <c r="J17" i="62"/>
  <c r="M17" i="62" s="1"/>
  <c r="L15" i="62"/>
  <c r="O15" i="62" s="1"/>
  <c r="K15" i="62"/>
  <c r="N15" i="62" s="1"/>
  <c r="J15" i="62"/>
  <c r="M15" i="62"/>
  <c r="L14" i="62"/>
  <c r="O14" i="62" s="1"/>
  <c r="K14" i="62"/>
  <c r="N14" i="62" s="1"/>
  <c r="J14" i="62"/>
  <c r="M14" i="62" s="1"/>
  <c r="L39" i="61"/>
  <c r="O39" i="61" s="1"/>
  <c r="K39" i="61"/>
  <c r="N39" i="61" s="1"/>
  <c r="J39" i="61"/>
  <c r="M39" i="61" s="1"/>
  <c r="L38" i="61"/>
  <c r="O38" i="61" s="1"/>
  <c r="K38" i="61"/>
  <c r="N38" i="61" s="1"/>
  <c r="J38" i="61"/>
  <c r="M38" i="61" s="1"/>
  <c r="L37" i="61"/>
  <c r="O37" i="61" s="1"/>
  <c r="K37" i="61"/>
  <c r="N37" i="61" s="1"/>
  <c r="J37" i="61"/>
  <c r="M37" i="61" s="1"/>
  <c r="L36" i="61"/>
  <c r="O36" i="61" s="1"/>
  <c r="K36" i="61"/>
  <c r="N36" i="61" s="1"/>
  <c r="J36" i="61"/>
  <c r="M36" i="61" s="1"/>
  <c r="L35" i="61"/>
  <c r="O35" i="61" s="1"/>
  <c r="K35" i="61"/>
  <c r="N35" i="61" s="1"/>
  <c r="J35" i="61"/>
  <c r="M35" i="61" s="1"/>
  <c r="L34" i="61"/>
  <c r="O34" i="61" s="1"/>
  <c r="K34" i="61"/>
  <c r="N34" i="61" s="1"/>
  <c r="J34" i="61"/>
  <c r="M34" i="61" s="1"/>
  <c r="L33" i="61"/>
  <c r="O33" i="61" s="1"/>
  <c r="K33" i="61"/>
  <c r="N33" i="61" s="1"/>
  <c r="J33" i="61"/>
  <c r="M33" i="61" s="1"/>
  <c r="L32" i="61"/>
  <c r="O32" i="61" s="1"/>
  <c r="K32" i="61"/>
  <c r="N32" i="61" s="1"/>
  <c r="J32" i="61"/>
  <c r="M32" i="61" s="1"/>
  <c r="L31" i="61"/>
  <c r="O31" i="61" s="1"/>
  <c r="K31" i="61"/>
  <c r="N31" i="61" s="1"/>
  <c r="J31" i="61"/>
  <c r="M31" i="61"/>
  <c r="L30" i="61"/>
  <c r="O30" i="61" s="1"/>
  <c r="K30" i="61"/>
  <c r="N30" i="61" s="1"/>
  <c r="J30" i="61"/>
  <c r="M30" i="61" s="1"/>
  <c r="L29" i="61"/>
  <c r="O29" i="61" s="1"/>
  <c r="K29" i="61"/>
  <c r="N29" i="61" s="1"/>
  <c r="J29" i="61"/>
  <c r="M29" i="61" s="1"/>
  <c r="L27" i="61"/>
  <c r="O27" i="61" s="1"/>
  <c r="K27" i="61"/>
  <c r="N27" i="61"/>
  <c r="J27" i="61"/>
  <c r="M27" i="61" s="1"/>
  <c r="L26" i="61"/>
  <c r="O26" i="61" s="1"/>
  <c r="K26" i="61"/>
  <c r="N26" i="61" s="1"/>
  <c r="J26" i="61"/>
  <c r="M26" i="61"/>
  <c r="L25" i="61"/>
  <c r="O25" i="61" s="1"/>
  <c r="K25" i="61"/>
  <c r="N25" i="61" s="1"/>
  <c r="J25" i="61"/>
  <c r="M25" i="61" s="1"/>
  <c r="L24" i="61"/>
  <c r="O24" i="61" s="1"/>
  <c r="K24" i="61"/>
  <c r="N24" i="61" s="1"/>
  <c r="J24" i="61"/>
  <c r="M24" i="61"/>
  <c r="L23" i="61"/>
  <c r="O23" i="61" s="1"/>
  <c r="K23" i="61"/>
  <c r="N23" i="61"/>
  <c r="J23" i="61"/>
  <c r="M23" i="61" s="1"/>
  <c r="L22" i="61"/>
  <c r="O22" i="61" s="1"/>
  <c r="K22" i="61"/>
  <c r="N22" i="61" s="1"/>
  <c r="J22" i="61"/>
  <c r="M22" i="61"/>
  <c r="L21" i="61"/>
  <c r="O21" i="61" s="1"/>
  <c r="K21" i="61"/>
  <c r="N21" i="61"/>
  <c r="J21" i="61"/>
  <c r="M21" i="61" s="1"/>
  <c r="L20" i="61"/>
  <c r="O20" i="61" s="1"/>
  <c r="K20" i="61"/>
  <c r="N20" i="61" s="1"/>
  <c r="J20" i="61"/>
  <c r="M20" i="61" s="1"/>
  <c r="L19" i="61"/>
  <c r="O19" i="61" s="1"/>
  <c r="K19" i="61"/>
  <c r="N19" i="61"/>
  <c r="J19" i="61"/>
  <c r="M19" i="61" s="1"/>
  <c r="L18" i="61"/>
  <c r="O18" i="61" s="1"/>
  <c r="K18" i="61"/>
  <c r="N18" i="61" s="1"/>
  <c r="J18" i="61"/>
  <c r="M18" i="61" s="1"/>
  <c r="L17" i="61"/>
  <c r="O17" i="61" s="1"/>
  <c r="K17" i="61"/>
  <c r="N17" i="61" s="1"/>
  <c r="J17" i="61"/>
  <c r="M17" i="61" s="1"/>
  <c r="L16" i="61"/>
  <c r="O16" i="61" s="1"/>
  <c r="K16" i="61"/>
  <c r="N16" i="61" s="1"/>
  <c r="J16" i="61"/>
  <c r="M16" i="61" s="1"/>
  <c r="L15" i="61"/>
  <c r="O15" i="61" s="1"/>
  <c r="K15" i="61"/>
  <c r="N15" i="61"/>
  <c r="J15" i="61"/>
  <c r="M15" i="61" s="1"/>
  <c r="L14" i="61"/>
  <c r="O14" i="61" s="1"/>
  <c r="K14" i="61"/>
  <c r="N14" i="61" s="1"/>
  <c r="J14" i="61"/>
  <c r="M14" i="61" s="1"/>
  <c r="L13" i="61"/>
  <c r="O13" i="61" s="1"/>
  <c r="K13" i="61"/>
  <c r="N13" i="61"/>
  <c r="J13" i="61"/>
  <c r="M13" i="61" s="1"/>
  <c r="L12" i="61"/>
  <c r="O12" i="61"/>
  <c r="K12" i="61"/>
  <c r="N12" i="61" s="1"/>
  <c r="J12" i="61"/>
  <c r="M12" i="61" s="1"/>
  <c r="L11" i="61"/>
  <c r="O11" i="61" s="1"/>
  <c r="K11" i="61"/>
  <c r="N11" i="61"/>
  <c r="J11" i="61"/>
  <c r="M11" i="61" s="1"/>
  <c r="L10" i="61"/>
  <c r="O10" i="61"/>
  <c r="K10" i="61"/>
  <c r="N10" i="61" s="1"/>
  <c r="J10" i="61"/>
  <c r="M10" i="61"/>
  <c r="L9" i="61"/>
  <c r="O9" i="61" s="1"/>
  <c r="K9" i="61"/>
  <c r="N9" i="61" s="1"/>
  <c r="J9" i="61"/>
  <c r="M9" i="61" s="1"/>
  <c r="L8" i="61"/>
  <c r="O8" i="61"/>
  <c r="K8" i="61"/>
  <c r="N8" i="61" s="1"/>
  <c r="J8" i="61"/>
  <c r="M8" i="61" s="1"/>
  <c r="L7" i="61"/>
  <c r="O7" i="61" s="1"/>
  <c r="K7" i="61"/>
  <c r="N7" i="61" s="1"/>
  <c r="J7" i="61"/>
  <c r="M7" i="61" s="1"/>
  <c r="L6" i="61"/>
  <c r="O6" i="61" s="1"/>
  <c r="K6" i="61"/>
  <c r="N6" i="61" s="1"/>
  <c r="J6" i="61"/>
  <c r="M6" i="61" s="1"/>
  <c r="E98" i="62"/>
  <c r="H98" i="62" s="1"/>
  <c r="C98" i="62"/>
  <c r="D98" i="62" s="1"/>
  <c r="G98" i="62" s="1"/>
  <c r="H96" i="62"/>
  <c r="G96" i="62"/>
  <c r="F96" i="62"/>
  <c r="F93" i="62"/>
  <c r="H92" i="62"/>
  <c r="H93" i="62" s="1"/>
  <c r="E92" i="62"/>
  <c r="D92" i="62" s="1"/>
  <c r="L46" i="61"/>
  <c r="O46" i="61" s="1"/>
  <c r="K46" i="61"/>
  <c r="N46" i="61" s="1"/>
  <c r="J46" i="61"/>
  <c r="M46" i="61" s="1"/>
  <c r="L44" i="61"/>
  <c r="O44" i="61"/>
  <c r="K44" i="61"/>
  <c r="N44" i="61" s="1"/>
  <c r="J44" i="61"/>
  <c r="M44" i="61"/>
  <c r="L43" i="61"/>
  <c r="O43" i="61" s="1"/>
  <c r="K43" i="61"/>
  <c r="N43" i="61"/>
  <c r="J43" i="61"/>
  <c r="M43" i="61" s="1"/>
  <c r="L42" i="61"/>
  <c r="O42" i="61" s="1"/>
  <c r="K42" i="61"/>
  <c r="N42" i="61" s="1"/>
  <c r="J42" i="61"/>
  <c r="M42" i="61"/>
  <c r="L31" i="57"/>
  <c r="O31" i="57" s="1"/>
  <c r="K31" i="57"/>
  <c r="N31" i="57" s="1"/>
  <c r="J31" i="57"/>
  <c r="M31" i="57" s="1"/>
  <c r="L30" i="57"/>
  <c r="O30" i="57" s="1"/>
  <c r="K30" i="57"/>
  <c r="N30" i="57" s="1"/>
  <c r="J30" i="57"/>
  <c r="M30" i="57" s="1"/>
  <c r="L29" i="57"/>
  <c r="O29" i="57" s="1"/>
  <c r="K29" i="57"/>
  <c r="N29" i="57"/>
  <c r="J29" i="57"/>
  <c r="M29" i="57" s="1"/>
  <c r="L28" i="57"/>
  <c r="O28" i="57" s="1"/>
  <c r="K28" i="57"/>
  <c r="N28" i="57" s="1"/>
  <c r="J28" i="57"/>
  <c r="M28" i="57" s="1"/>
  <c r="L27" i="57"/>
  <c r="O27" i="57" s="1"/>
  <c r="K27" i="57"/>
  <c r="N27" i="57" s="1"/>
  <c r="J27" i="57"/>
  <c r="M27" i="57" s="1"/>
  <c r="L26" i="57"/>
  <c r="O26" i="57" s="1"/>
  <c r="K26" i="57"/>
  <c r="N26" i="57" s="1"/>
  <c r="J26" i="57"/>
  <c r="M26" i="57"/>
  <c r="L25" i="57"/>
  <c r="O25" i="57" s="1"/>
  <c r="K25" i="57"/>
  <c r="N25" i="57" s="1"/>
  <c r="J25" i="57"/>
  <c r="M25" i="57" s="1"/>
  <c r="L24" i="57"/>
  <c r="O24" i="57" s="1"/>
  <c r="K24" i="57"/>
  <c r="N24" i="57" s="1"/>
  <c r="J24" i="57"/>
  <c r="M24" i="57" s="1"/>
  <c r="E99" i="38"/>
  <c r="H99" i="38" s="1"/>
  <c r="C99" i="38"/>
  <c r="F99" i="38" s="1"/>
  <c r="H97" i="38"/>
  <c r="G97" i="38"/>
  <c r="F97" i="38"/>
  <c r="F94" i="38"/>
  <c r="H93" i="38"/>
  <c r="H94" i="38" s="1"/>
  <c r="E93" i="38"/>
  <c r="D93" i="38" s="1"/>
  <c r="J47" i="38"/>
  <c r="M47" i="38" s="1"/>
  <c r="L46" i="38"/>
  <c r="O46" i="38" s="1"/>
  <c r="K46" i="38"/>
  <c r="N46" i="38" s="1"/>
  <c r="J46" i="38"/>
  <c r="M46" i="38" s="1"/>
  <c r="L45" i="38"/>
  <c r="O45" i="38" s="1"/>
  <c r="L44" i="38"/>
  <c r="O44" i="38" s="1"/>
  <c r="L43" i="38"/>
  <c r="O43" i="38" s="1"/>
  <c r="L42" i="38"/>
  <c r="O42" i="38" s="1"/>
  <c r="L41" i="38"/>
  <c r="O41" i="38" s="1"/>
  <c r="K41" i="38"/>
  <c r="N41" i="38" s="1"/>
  <c r="J41" i="38"/>
  <c r="M41" i="38" s="1"/>
  <c r="L38" i="38"/>
  <c r="O38" i="38" s="1"/>
  <c r="K38" i="38"/>
  <c r="N38" i="38" s="1"/>
  <c r="J38" i="38"/>
  <c r="M38" i="38" s="1"/>
  <c r="L37" i="38"/>
  <c r="O37" i="38" s="1"/>
  <c r="K37" i="38"/>
  <c r="N37" i="38" s="1"/>
  <c r="J37" i="38"/>
  <c r="M37" i="38" s="1"/>
  <c r="L35" i="38"/>
  <c r="O35" i="38" s="1"/>
  <c r="K35" i="38"/>
  <c r="N35" i="38" s="1"/>
  <c r="J35" i="38"/>
  <c r="M35" i="38" s="1"/>
  <c r="L34" i="38"/>
  <c r="O34" i="38" s="1"/>
  <c r="K34" i="38"/>
  <c r="N34" i="38" s="1"/>
  <c r="J34" i="38"/>
  <c r="M34" i="38" s="1"/>
  <c r="L32" i="38"/>
  <c r="O32" i="38" s="1"/>
  <c r="K32" i="38"/>
  <c r="N32" i="38"/>
  <c r="J32" i="38"/>
  <c r="M32" i="38" s="1"/>
  <c r="L31" i="38"/>
  <c r="O31" i="38"/>
  <c r="K31" i="38"/>
  <c r="N31" i="38" s="1"/>
  <c r="J31" i="38"/>
  <c r="M31" i="38"/>
  <c r="L30" i="38"/>
  <c r="O30" i="38" s="1"/>
  <c r="K30" i="38"/>
  <c r="N30" i="38"/>
  <c r="J30" i="38"/>
  <c r="M30" i="38" s="1"/>
  <c r="L28" i="38"/>
  <c r="O28" i="38" s="1"/>
  <c r="K28" i="38"/>
  <c r="N28" i="38" s="1"/>
  <c r="J28" i="38"/>
  <c r="M28" i="38" s="1"/>
  <c r="L27" i="38"/>
  <c r="O27" i="38" s="1"/>
  <c r="K27" i="38"/>
  <c r="N27" i="38" s="1"/>
  <c r="J27" i="38"/>
  <c r="M27" i="38" s="1"/>
  <c r="L25" i="38"/>
  <c r="O25" i="38" s="1"/>
  <c r="K25" i="38"/>
  <c r="N25" i="38" s="1"/>
  <c r="J25" i="38"/>
  <c r="M25" i="38" s="1"/>
  <c r="L24" i="38"/>
  <c r="O24" i="38" s="1"/>
  <c r="K24" i="38"/>
  <c r="N24" i="38" s="1"/>
  <c r="J24" i="38"/>
  <c r="M24" i="38" s="1"/>
  <c r="L23" i="38"/>
  <c r="O23" i="38" s="1"/>
  <c r="K23" i="38"/>
  <c r="N23" i="38" s="1"/>
  <c r="J23" i="38"/>
  <c r="M23" i="38" s="1"/>
  <c r="L22" i="38"/>
  <c r="O22" i="38" s="1"/>
  <c r="K22" i="38"/>
  <c r="N22" i="38" s="1"/>
  <c r="J22" i="38"/>
  <c r="M22" i="38" s="1"/>
  <c r="L21" i="38"/>
  <c r="O21" i="38" s="1"/>
  <c r="K21" i="38"/>
  <c r="N21" i="38" s="1"/>
  <c r="J21" i="38"/>
  <c r="M21" i="38" s="1"/>
  <c r="L20" i="38"/>
  <c r="O20" i="38" s="1"/>
  <c r="K20" i="38"/>
  <c r="N20" i="38" s="1"/>
  <c r="J20" i="38"/>
  <c r="M20" i="38" s="1"/>
  <c r="L19" i="38"/>
  <c r="O19" i="38"/>
  <c r="K19" i="38"/>
  <c r="N19" i="38" s="1"/>
  <c r="J19" i="38"/>
  <c r="M19" i="38"/>
  <c r="L18" i="38"/>
  <c r="O18" i="38" s="1"/>
  <c r="K18" i="38"/>
  <c r="N18" i="38"/>
  <c r="J18" i="38"/>
  <c r="M18" i="38" s="1"/>
  <c r="L17" i="38"/>
  <c r="O17" i="38" s="1"/>
  <c r="K17" i="38"/>
  <c r="N17" i="38" s="1"/>
  <c r="J17" i="38"/>
  <c r="M17" i="38" s="1"/>
  <c r="L16" i="38"/>
  <c r="O16" i="38" s="1"/>
  <c r="K16" i="38"/>
  <c r="N16" i="38" s="1"/>
  <c r="J16" i="38"/>
  <c r="M16" i="38" s="1"/>
  <c r="L15" i="38"/>
  <c r="O15" i="38" s="1"/>
  <c r="K15" i="38"/>
  <c r="N15" i="38"/>
  <c r="J15" i="38"/>
  <c r="M15" i="38" s="1"/>
  <c r="L14" i="38"/>
  <c r="O14" i="38"/>
  <c r="K14" i="38"/>
  <c r="N14" i="38" s="1"/>
  <c r="J14" i="38"/>
  <c r="M14" i="38"/>
  <c r="L47" i="37"/>
  <c r="O47" i="37" s="1"/>
  <c r="K47" i="37"/>
  <c r="N47" i="37"/>
  <c r="J47" i="37"/>
  <c r="M47" i="37" s="1"/>
  <c r="L45" i="37"/>
  <c r="O45" i="37"/>
  <c r="K45" i="37"/>
  <c r="N45" i="37" s="1"/>
  <c r="J45" i="37"/>
  <c r="M45" i="37"/>
  <c r="L44" i="37"/>
  <c r="O44" i="37" s="1"/>
  <c r="K44" i="37"/>
  <c r="N44" i="37"/>
  <c r="J44" i="37"/>
  <c r="M44" i="37" s="1"/>
  <c r="L43" i="37"/>
  <c r="O43" i="37"/>
  <c r="K43" i="37"/>
  <c r="N43" i="37" s="1"/>
  <c r="J43" i="37"/>
  <c r="M43" i="37"/>
  <c r="L39" i="37"/>
  <c r="O39" i="37" s="1"/>
  <c r="K39" i="37"/>
  <c r="N39" i="37" s="1"/>
  <c r="J39" i="37"/>
  <c r="M39" i="37" s="1"/>
  <c r="L38" i="37"/>
  <c r="O38" i="37" s="1"/>
  <c r="K38" i="37"/>
  <c r="N38" i="37" s="1"/>
  <c r="J38" i="37"/>
  <c r="M38" i="37" s="1"/>
  <c r="L37" i="37"/>
  <c r="O37" i="37" s="1"/>
  <c r="K37" i="37"/>
  <c r="N37" i="37" s="1"/>
  <c r="J37" i="37"/>
  <c r="M37" i="37" s="1"/>
  <c r="L36" i="37"/>
  <c r="O36" i="37" s="1"/>
  <c r="K36" i="37"/>
  <c r="N36" i="37" s="1"/>
  <c r="J36" i="37"/>
  <c r="M36" i="37" s="1"/>
  <c r="L35" i="37"/>
  <c r="O35" i="37" s="1"/>
  <c r="K35" i="37"/>
  <c r="N35" i="37" s="1"/>
  <c r="J35" i="37"/>
  <c r="M35" i="37" s="1"/>
  <c r="L34" i="37"/>
  <c r="O34" i="37" s="1"/>
  <c r="K34" i="37"/>
  <c r="N34" i="37" s="1"/>
  <c r="J34" i="37"/>
  <c r="M34" i="37" s="1"/>
  <c r="L33" i="37"/>
  <c r="O33" i="37" s="1"/>
  <c r="K33" i="37"/>
  <c r="N33" i="37" s="1"/>
  <c r="J33" i="37"/>
  <c r="M33" i="37" s="1"/>
  <c r="L32" i="37"/>
  <c r="O32" i="37" s="1"/>
  <c r="K32" i="37"/>
  <c r="N32" i="37" s="1"/>
  <c r="J32" i="37"/>
  <c r="M32" i="37" s="1"/>
  <c r="L31" i="37"/>
  <c r="O31" i="37" s="1"/>
  <c r="K31" i="37"/>
  <c r="N31" i="37" s="1"/>
  <c r="J31" i="37"/>
  <c r="M31" i="37" s="1"/>
  <c r="L30" i="37"/>
  <c r="O30" i="37" s="1"/>
  <c r="K30" i="37"/>
  <c r="N30" i="37" s="1"/>
  <c r="J30" i="37"/>
  <c r="M30" i="37" s="1"/>
  <c r="L29" i="37"/>
  <c r="O29" i="37" s="1"/>
  <c r="K29" i="37"/>
  <c r="N29" i="37" s="1"/>
  <c r="J29" i="37"/>
  <c r="M29" i="37" s="1"/>
  <c r="L27" i="37"/>
  <c r="O27" i="37"/>
  <c r="K27" i="37"/>
  <c r="N27" i="37"/>
  <c r="J27" i="37"/>
  <c r="M27" i="37" s="1"/>
  <c r="L26" i="37"/>
  <c r="O26" i="37"/>
  <c r="K26" i="37"/>
  <c r="N26" i="37" s="1"/>
  <c r="J26" i="37"/>
  <c r="M26" i="37"/>
  <c r="L25" i="37"/>
  <c r="O25" i="37" s="1"/>
  <c r="K25" i="37"/>
  <c r="N25" i="37"/>
  <c r="J25" i="37"/>
  <c r="M25" i="37" s="1"/>
  <c r="L24" i="37"/>
  <c r="O24" i="37"/>
  <c r="K24" i="37"/>
  <c r="N24" i="37" s="1"/>
  <c r="J24" i="37"/>
  <c r="M24" i="37"/>
  <c r="L23" i="37"/>
  <c r="O23" i="37" s="1"/>
  <c r="K23" i="37"/>
  <c r="N23" i="37"/>
  <c r="J23" i="37"/>
  <c r="M23" i="37" s="1"/>
  <c r="L22" i="37"/>
  <c r="O22" i="37"/>
  <c r="K22" i="37"/>
  <c r="N22" i="37" s="1"/>
  <c r="J22" i="37"/>
  <c r="M22" i="37"/>
  <c r="L21" i="37"/>
  <c r="O21" i="37" s="1"/>
  <c r="K21" i="37"/>
  <c r="N21" i="37"/>
  <c r="J21" i="37"/>
  <c r="M21" i="37" s="1"/>
  <c r="L20" i="37"/>
  <c r="O20" i="37"/>
  <c r="K20" i="37"/>
  <c r="N20" i="37" s="1"/>
  <c r="J20" i="37"/>
  <c r="M20" i="37"/>
  <c r="L19" i="37"/>
  <c r="O19" i="37" s="1"/>
  <c r="K19" i="37"/>
  <c r="N19" i="37"/>
  <c r="J19" i="37"/>
  <c r="M19" i="37" s="1"/>
  <c r="L18" i="37"/>
  <c r="O18" i="37"/>
  <c r="K18" i="37"/>
  <c r="N18" i="37" s="1"/>
  <c r="J18" i="37"/>
  <c r="M18" i="37"/>
  <c r="L17" i="37"/>
  <c r="O17" i="37" s="1"/>
  <c r="K17" i="37"/>
  <c r="N17" i="37"/>
  <c r="J17" i="37"/>
  <c r="M17" i="37" s="1"/>
  <c r="L16" i="37"/>
  <c r="O16" i="37"/>
  <c r="K16" i="37"/>
  <c r="N16" i="37" s="1"/>
  <c r="J16" i="37"/>
  <c r="M16" i="37"/>
  <c r="L15" i="37"/>
  <c r="O15" i="37" s="1"/>
  <c r="K15" i="37"/>
  <c r="N15" i="37"/>
  <c r="J15" i="37"/>
  <c r="M15" i="37" s="1"/>
  <c r="L14" i="37"/>
  <c r="O14" i="37"/>
  <c r="K14" i="37"/>
  <c r="N14" i="37" s="1"/>
  <c r="J14" i="37"/>
  <c r="M14" i="37"/>
  <c r="L13" i="37"/>
  <c r="O13" i="37" s="1"/>
  <c r="K13" i="37"/>
  <c r="N13" i="37"/>
  <c r="J13" i="37"/>
  <c r="M13" i="37" s="1"/>
  <c r="L12" i="37"/>
  <c r="O12" i="37"/>
  <c r="K12" i="37"/>
  <c r="N12" i="37" s="1"/>
  <c r="J12" i="37"/>
  <c r="M12" i="37"/>
  <c r="L11" i="37"/>
  <c r="O11" i="37" s="1"/>
  <c r="K11" i="37"/>
  <c r="N11" i="37"/>
  <c r="J11" i="37"/>
  <c r="M11" i="37" s="1"/>
  <c r="L10" i="37"/>
  <c r="O10" i="37"/>
  <c r="K10" i="37"/>
  <c r="N10" i="37" s="1"/>
  <c r="J10" i="37"/>
  <c r="M10" i="37"/>
  <c r="L9" i="37"/>
  <c r="O9" i="37" s="1"/>
  <c r="K9" i="37"/>
  <c r="N9" i="37" s="1"/>
  <c r="J9" i="37"/>
  <c r="M9" i="37" s="1"/>
  <c r="L8" i="37"/>
  <c r="O8" i="37" s="1"/>
  <c r="K8" i="37"/>
  <c r="N8" i="37" s="1"/>
  <c r="J8" i="37"/>
  <c r="M8" i="37"/>
  <c r="L7" i="37"/>
  <c r="O7" i="37" s="1"/>
  <c r="K7" i="37"/>
  <c r="N7" i="37"/>
  <c r="J7" i="37"/>
  <c r="M7" i="37" s="1"/>
  <c r="L6" i="37"/>
  <c r="O6" i="37" s="1"/>
  <c r="K6" i="37"/>
  <c r="N6" i="37" s="1"/>
  <c r="J6" i="37"/>
  <c r="M6" i="37" s="1"/>
  <c r="D98" i="75"/>
  <c r="G98" i="75" s="1"/>
  <c r="D99" i="69"/>
  <c r="G99" i="69" s="1"/>
  <c r="G92" i="72"/>
  <c r="G93" i="72"/>
  <c r="G92" i="75"/>
  <c r="G93" i="75" s="1"/>
  <c r="D99" i="38" l="1"/>
  <c r="G99" i="38" s="1"/>
  <c r="H94" i="69"/>
  <c r="F98" i="62"/>
  <c r="D98" i="72"/>
  <c r="G98" i="72" s="1"/>
  <c r="G92" i="62"/>
  <c r="G93" i="62" s="1"/>
  <c r="G93" i="38"/>
  <c r="G94" i="38" s="1"/>
</calcChain>
</file>

<file path=xl/sharedStrings.xml><?xml version="1.0" encoding="utf-8"?>
<sst xmlns="http://schemas.openxmlformats.org/spreadsheetml/2006/main" count="1465" uniqueCount="130">
  <si>
    <t>Wyszczególnienie</t>
  </si>
  <si>
    <t>w tym:</t>
  </si>
  <si>
    <t>Ogółem</t>
  </si>
  <si>
    <t>Powierzchnia      w ha</t>
  </si>
  <si>
    <t>Plony z 1 ha     w dt</t>
  </si>
  <si>
    <t>Zbiory w dt</t>
  </si>
  <si>
    <t>Plony</t>
  </si>
  <si>
    <t xml:space="preserve">Zbiory </t>
  </si>
  <si>
    <t xml:space="preserve">Zboża </t>
  </si>
  <si>
    <t xml:space="preserve">  Zboża podstawowe z mieszankami</t>
  </si>
  <si>
    <t xml:space="preserve">  Zboża podstawowe </t>
  </si>
  <si>
    <t xml:space="preserve">     Pszenica ogółem</t>
  </si>
  <si>
    <t>ozima</t>
  </si>
  <si>
    <t>jara</t>
  </si>
  <si>
    <t xml:space="preserve">     Żyto</t>
  </si>
  <si>
    <t xml:space="preserve">     Jęczmień ogółem</t>
  </si>
  <si>
    <t>ozimy</t>
  </si>
  <si>
    <t>jary</t>
  </si>
  <si>
    <t xml:space="preserve">     Owies</t>
  </si>
  <si>
    <t xml:space="preserve">     Pszenżyto ogółem</t>
  </si>
  <si>
    <t>ozime</t>
  </si>
  <si>
    <t>jare</t>
  </si>
  <si>
    <t xml:space="preserve">   Mieszanki zbożowe ogółem</t>
  </si>
  <si>
    <t xml:space="preserve">  Gryka</t>
  </si>
  <si>
    <t xml:space="preserve">  Proso</t>
  </si>
  <si>
    <t xml:space="preserve">  Pozostałe zbożowe</t>
  </si>
  <si>
    <t xml:space="preserve">  Kukurydza na ziarno</t>
  </si>
  <si>
    <t>Strączkowe jadalne ogółem</t>
  </si>
  <si>
    <t>groch</t>
  </si>
  <si>
    <t>fasola</t>
  </si>
  <si>
    <t>bób</t>
  </si>
  <si>
    <t>Ziemniaki</t>
  </si>
  <si>
    <t>Buraki cukrowe</t>
  </si>
  <si>
    <t xml:space="preserve">  Rzepak i rzepik ogółem</t>
  </si>
  <si>
    <t xml:space="preserve">  Inne oleiste</t>
  </si>
  <si>
    <t>len oleisty</t>
  </si>
  <si>
    <t>Len włóknisty</t>
  </si>
  <si>
    <t xml:space="preserve">Konopie </t>
  </si>
  <si>
    <t>Okopowe pastewne</t>
  </si>
  <si>
    <t>buraki pastewne</t>
  </si>
  <si>
    <r>
      <t xml:space="preserve">Oleiste </t>
    </r>
    <r>
      <rPr>
        <vertAlign val="superscript"/>
        <sz val="10"/>
        <rFont val="Arial"/>
        <family val="2"/>
        <charset val="238"/>
      </rPr>
      <t>a)</t>
    </r>
  </si>
  <si>
    <t>Len (słoma nieodziarniona)</t>
  </si>
  <si>
    <t>Powierzchnia     w ha</t>
  </si>
  <si>
    <t>Strączkowe pastewne (ziarno)</t>
  </si>
  <si>
    <t>peluszka</t>
  </si>
  <si>
    <t>wyka</t>
  </si>
  <si>
    <t>bobik</t>
  </si>
  <si>
    <t>łubin słodki</t>
  </si>
  <si>
    <t>mieszanki strączkowe i zbożowo-strączkowe</t>
  </si>
  <si>
    <t>Łubin gorzki (ziarno)</t>
  </si>
  <si>
    <t>Strączkowe pastewne (zielonka)</t>
  </si>
  <si>
    <t>Motylkowe drobnonasienne (ziarno)</t>
  </si>
  <si>
    <t xml:space="preserve">koniczyna </t>
  </si>
  <si>
    <t>lucerna</t>
  </si>
  <si>
    <t>esparceta</t>
  </si>
  <si>
    <t>seradela i pozostałe motylkowe pastewne</t>
  </si>
  <si>
    <t>trawy polowe</t>
  </si>
  <si>
    <t>inne pastewne</t>
  </si>
  <si>
    <t>Motylkowe drobnonasienne (zielonka)</t>
  </si>
  <si>
    <t xml:space="preserve">pastwiska polowe </t>
  </si>
  <si>
    <t>Kukurydza na zielonkę</t>
  </si>
  <si>
    <t>Siano z trwałych użytków zielonych</t>
  </si>
  <si>
    <t>Słoma zbóż podst. z mieszankami</t>
  </si>
  <si>
    <t>Słoma strączkowych</t>
  </si>
  <si>
    <t>x</t>
  </si>
  <si>
    <t>Plewy motylkowych</t>
  </si>
  <si>
    <t>Liście okopowych</t>
  </si>
  <si>
    <t>Wysłodki buraczane</t>
  </si>
  <si>
    <t>Poplony i wsiewki</t>
  </si>
  <si>
    <t>Zielone nawozy</t>
  </si>
  <si>
    <t>seradela, esparceta i inne pastewne</t>
  </si>
  <si>
    <t>Pastwiska trwałe</t>
  </si>
  <si>
    <t>Łąki trwałe</t>
  </si>
  <si>
    <t>TUZ</t>
  </si>
  <si>
    <t xml:space="preserve">Powierzchnia </t>
  </si>
  <si>
    <t>Oleiste (na ziarno)</t>
  </si>
  <si>
    <t xml:space="preserve">Strączkowe jadalne (konsumpcyjne) </t>
  </si>
  <si>
    <t xml:space="preserve">        słonecznik na ziarno</t>
  </si>
  <si>
    <t>Tytoń</t>
  </si>
  <si>
    <t>Chmiel</t>
  </si>
  <si>
    <t>Cykoria</t>
  </si>
  <si>
    <t>Zioła, przyprawy</t>
  </si>
  <si>
    <t xml:space="preserve"> łąki trwałe</t>
  </si>
  <si>
    <t xml:space="preserve"> pastwiska trwałe</t>
  </si>
  <si>
    <t xml:space="preserve">        mak,gorczyca,soja i inne</t>
  </si>
  <si>
    <t>Zbiory z trwałych użytków zielonych  w przeliczeniu na siano</t>
  </si>
  <si>
    <t>-</t>
  </si>
  <si>
    <t>wielokrotnie</t>
  </si>
  <si>
    <t xml:space="preserve">Wyszczególnienie                                                                                 </t>
  </si>
  <si>
    <t>Centralny</t>
  </si>
  <si>
    <t>Południowy</t>
  </si>
  <si>
    <t>Wschodni</t>
  </si>
  <si>
    <t>Północno-Zachodni</t>
  </si>
  <si>
    <t>Południowo-Zachodni</t>
  </si>
  <si>
    <t>Północny</t>
  </si>
  <si>
    <t xml:space="preserve">a - Powierzchnia w ha                                                                    </t>
  </si>
  <si>
    <t>b - Plony z 1 ha w dt</t>
  </si>
  <si>
    <t>c - Zbiory w dt</t>
  </si>
  <si>
    <t>Zboża ogółem</t>
  </si>
  <si>
    <t>a</t>
  </si>
  <si>
    <t>b</t>
  </si>
  <si>
    <t>c</t>
  </si>
  <si>
    <t>pszenica ogółem</t>
  </si>
  <si>
    <t xml:space="preserve">       żyto</t>
  </si>
  <si>
    <t>Rzepak i rzepik ozimy</t>
  </si>
  <si>
    <t>Rzepak i rzepik jary</t>
  </si>
  <si>
    <t xml:space="preserve">Warzywa gruntowe </t>
  </si>
  <si>
    <t>kapusta</t>
  </si>
  <si>
    <t xml:space="preserve">Owoce z drzew </t>
  </si>
  <si>
    <t>jabłonie</t>
  </si>
  <si>
    <t xml:space="preserve">Owoce jagodowe </t>
  </si>
  <si>
    <t>truskawki</t>
  </si>
  <si>
    <t>2014=100</t>
  </si>
  <si>
    <t>Zbiory z trwałych użytków zielonych w przeliczeniu na siano</t>
  </si>
  <si>
    <t>TABL. 35.  PRODUKCJA ZIEMIOPŁODÓW ROLNYCH OGÓŁEM</t>
  </si>
  <si>
    <t>TABL.35.  PRODUKCJA ZIEMIOPŁODÓW ROLNYCH OGÓŁEM (cd.)</t>
  </si>
  <si>
    <t>TABL. 35.  PRODUKCJA ZIEMIOPŁODÓW ROLNYCH OGÓŁEM (dok.)</t>
  </si>
  <si>
    <t>TABL. 36.  PRODUKCJA ZIEMIOPŁODÓW ROLNYCH W SEKTORZE PRYWATNYM</t>
  </si>
  <si>
    <t>TABL. 36.  PRODUKCJA ZIEMIOPŁODÓW ROLNYCH W SEKTORZE PRYWATNYM  (cd.)</t>
  </si>
  <si>
    <t>TABL. 36.  PRODUKCJA ZIEMIOPŁODÓW ROLNYCH  W SEKTORZE PRYWATNYM (dok.)</t>
  </si>
  <si>
    <t xml:space="preserve">TABL.37.  PRODUKCJA ZIEMIOPŁODÓW ROLNYCH  W GOSPODARSTWACH INDYWIDUALNYCH </t>
  </si>
  <si>
    <t>TABL. 37.  PRODUKCJA ZIEMIOPŁODÓW ROLNYCH  W GOSPODARSTWACH INDYWIDUALNYCH (cd.)</t>
  </si>
  <si>
    <t>TABL. 37.  PRODUKCJA ZIEMIOPŁODÓW ROLNYCH  W GOSPODARSTWACH INDYWIDUALNYCH (dok.)</t>
  </si>
  <si>
    <t xml:space="preserve">TABL. 38.  PRODUKCJA ZIEMIOPŁODÓW ROLNYCH W SPÓŁDZIELNIACH PRODUKCJI ROLNICZEJ </t>
  </si>
  <si>
    <t>TABL. 38.  PRODUKCJA ZIEMIOPŁODÓW ROLNYCH W SPÓŁDZIELNIACH PRODUKCJI ROLNICZEJ (cd.)</t>
  </si>
  <si>
    <t>TABL. 38.  PRODUKCJA ZIEMIOPŁODÓW ROLNYCH W SPÓŁDZILNIACH PRODUKCJI ROLNICZEJ (dok.)</t>
  </si>
  <si>
    <t xml:space="preserve">TABL. 39.  PRODUKCJA ZIEMIOPŁODÓW ROLNYCH W SEKTORZE PUBLICZNYM </t>
  </si>
  <si>
    <t>TABL. 39.  PRODUKCJA ZIEMIOPŁODÓW ROLNYCH W SEKTORZE PUBLICZNYM (cd.)</t>
  </si>
  <si>
    <t>TABL. 39.  PRODUKCJA ZIEMIOPŁODÓW ROLNYCH W SEKTORZE PUBLICZNYM (dok.)</t>
  </si>
  <si>
    <t xml:space="preserve">TABL. 40. POWIERZCHNIA, PLONY I ZBIORY GŁÓWNYCH ZIEMIOPŁODÓW wg REGIONÓW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</si>
</sst>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9" x14ac:knownFonts="1">
    <font>
      <sz val="10"/>
      <name val="Arial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0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sz val="8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Times New Roman"/>
      <family val="1"/>
      <charset val="238"/>
    </font>
    <font>
      <b/>
      <sz val="10"/>
      <name val="Arial CE"/>
      <charset val="238"/>
    </font>
    <font>
      <sz val="13"/>
      <name val="Arial"/>
      <family val="2"/>
      <charset val="238"/>
    </font>
    <font>
      <b/>
      <sz val="14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3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1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86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2" fillId="0" borderId="0" xfId="0" applyFont="1"/>
    <xf numFmtId="0" fontId="5" fillId="0" borderId="1" xfId="0" applyFont="1" applyBorder="1"/>
    <xf numFmtId="3" fontId="5" fillId="0" borderId="2" xfId="0" applyNumberFormat="1" applyFont="1" applyBorder="1"/>
    <xf numFmtId="3" fontId="5" fillId="0" borderId="3" xfId="0" applyNumberFormat="1" applyFont="1" applyBorder="1"/>
    <xf numFmtId="3" fontId="5" fillId="0" borderId="4" xfId="0" applyNumberFormat="1" applyFont="1" applyBorder="1"/>
    <xf numFmtId="3" fontId="5" fillId="0" borderId="5" xfId="0" applyNumberFormat="1" applyFont="1" applyBorder="1"/>
    <xf numFmtId="3" fontId="5" fillId="0" borderId="6" xfId="0" applyNumberFormat="1" applyFont="1" applyBorder="1"/>
    <xf numFmtId="3" fontId="5" fillId="0" borderId="6" xfId="0" applyNumberFormat="1" applyFont="1" applyBorder="1" applyAlignment="1">
      <alignment horizontal="right" indent="1"/>
    </xf>
    <xf numFmtId="165" fontId="5" fillId="0" borderId="6" xfId="0" applyNumberFormat="1" applyFont="1" applyBorder="1" applyAlignment="1">
      <alignment horizontal="right" indent="1"/>
    </xf>
    <xf numFmtId="3" fontId="5" fillId="0" borderId="5" xfId="0" applyNumberFormat="1" applyFont="1" applyBorder="1" applyAlignment="1">
      <alignment horizontal="right" indent="1"/>
    </xf>
    <xf numFmtId="165" fontId="2" fillId="0" borderId="0" xfId="0" applyNumberFormat="1" applyFont="1"/>
    <xf numFmtId="0" fontId="5" fillId="0" borderId="1" xfId="0" applyFont="1" applyBorder="1" applyAlignment="1">
      <alignment horizontal="left" wrapText="1"/>
    </xf>
    <xf numFmtId="3" fontId="6" fillId="0" borderId="5" xfId="0" applyNumberFormat="1" applyFont="1" applyFill="1" applyBorder="1" applyAlignment="1">
      <alignment horizontal="right" indent="1"/>
    </xf>
    <xf numFmtId="165" fontId="6" fillId="0" borderId="5" xfId="0" applyNumberFormat="1" applyFont="1" applyFill="1" applyBorder="1" applyAlignment="1">
      <alignment horizontal="right" indent="1"/>
    </xf>
    <xf numFmtId="0" fontId="5" fillId="0" borderId="1" xfId="0" applyFont="1" applyBorder="1" applyAlignment="1">
      <alignment horizontal="left"/>
    </xf>
    <xf numFmtId="3" fontId="5" fillId="0" borderId="5" xfId="0" applyNumberFormat="1" applyFont="1" applyFill="1" applyBorder="1" applyAlignment="1">
      <alignment horizontal="right" indent="1"/>
    </xf>
    <xf numFmtId="165" fontId="5" fillId="0" borderId="5" xfId="0" applyNumberFormat="1" applyFont="1" applyFill="1" applyBorder="1" applyAlignment="1">
      <alignment horizontal="right" inden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left" wrapText="1" indent="4"/>
    </xf>
    <xf numFmtId="0" fontId="7" fillId="0" borderId="1" xfId="0" applyFont="1" applyFill="1" applyBorder="1" applyAlignment="1">
      <alignment horizontal="left" wrapText="1" indent="1"/>
    </xf>
    <xf numFmtId="0" fontId="5" fillId="0" borderId="0" xfId="0" applyFont="1" applyFill="1"/>
    <xf numFmtId="0" fontId="5" fillId="0" borderId="1" xfId="0" applyFont="1" applyBorder="1" applyAlignment="1">
      <alignment horizontal="left" wrapText="1" indent="2"/>
    </xf>
    <xf numFmtId="0" fontId="5" fillId="0" borderId="1" xfId="0" applyFont="1" applyFill="1" applyBorder="1" applyAlignment="1">
      <alignment wrapText="1"/>
    </xf>
    <xf numFmtId="165" fontId="5" fillId="0" borderId="6" xfId="0" applyNumberFormat="1" applyFont="1" applyFill="1" applyBorder="1" applyAlignment="1">
      <alignment horizontal="right" indent="1"/>
    </xf>
    <xf numFmtId="0" fontId="5" fillId="0" borderId="1" xfId="0" applyFont="1" applyFill="1" applyBorder="1" applyAlignment="1">
      <alignment horizontal="left" wrapText="1" indent="2"/>
    </xf>
    <xf numFmtId="3" fontId="5" fillId="0" borderId="6" xfId="0" applyNumberFormat="1" applyFont="1" applyFill="1" applyBorder="1" applyAlignment="1">
      <alignment horizontal="right" inden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indent="2"/>
    </xf>
    <xf numFmtId="0" fontId="8" fillId="0" borderId="0" xfId="0" applyFont="1" applyAlignment="1">
      <alignment horizontal="left"/>
    </xf>
    <xf numFmtId="3" fontId="5" fillId="0" borderId="0" xfId="0" applyNumberFormat="1" applyFont="1" applyBorder="1" applyAlignment="1">
      <alignment horizontal="right" vertical="center" indent="1"/>
    </xf>
    <xf numFmtId="164" fontId="5" fillId="0" borderId="0" xfId="0" applyNumberFormat="1" applyFont="1" applyBorder="1" applyAlignment="1">
      <alignment horizontal="right" vertical="center" indent="1"/>
    </xf>
    <xf numFmtId="165" fontId="5" fillId="0" borderId="0" xfId="0" applyNumberFormat="1" applyFont="1" applyBorder="1" applyAlignment="1">
      <alignment horizontal="right" vertical="center" indent="1"/>
    </xf>
    <xf numFmtId="1" fontId="0" fillId="0" borderId="0" xfId="0" applyNumberFormat="1"/>
    <xf numFmtId="165" fontId="0" fillId="0" borderId="0" xfId="0" applyNumberFormat="1"/>
    <xf numFmtId="164" fontId="5" fillId="0" borderId="0" xfId="0" applyNumberFormat="1" applyFont="1" applyBorder="1" applyAlignment="1">
      <alignment horizontal="right" indent="1"/>
    </xf>
    <xf numFmtId="164" fontId="5" fillId="0" borderId="6" xfId="0" applyNumberFormat="1" applyFont="1" applyBorder="1" applyAlignment="1">
      <alignment horizontal="right" indent="1"/>
    </xf>
    <xf numFmtId="165" fontId="5" fillId="0" borderId="5" xfId="0" applyNumberFormat="1" applyFont="1" applyBorder="1" applyAlignment="1">
      <alignment horizontal="right" indent="1"/>
    </xf>
    <xf numFmtId="3" fontId="5" fillId="0" borderId="0" xfId="0" applyNumberFormat="1" applyFont="1" applyBorder="1" applyAlignment="1">
      <alignment horizontal="right" indent="1"/>
    </xf>
    <xf numFmtId="3" fontId="5" fillId="0" borderId="0" xfId="0" applyNumberFormat="1" applyFont="1" applyFill="1" applyAlignment="1">
      <alignment horizontal="right" indent="1"/>
    </xf>
    <xf numFmtId="0" fontId="5" fillId="0" borderId="5" xfId="0" applyNumberFormat="1" applyFont="1" applyFill="1" applyBorder="1" applyAlignment="1">
      <alignment horizontal="right" indent="1"/>
    </xf>
    <xf numFmtId="3" fontId="5" fillId="0" borderId="0" xfId="0" applyNumberFormat="1" applyFont="1" applyFill="1" applyBorder="1" applyAlignment="1">
      <alignment horizontal="right" indent="1"/>
    </xf>
    <xf numFmtId="3" fontId="5" fillId="0" borderId="0" xfId="0" applyNumberFormat="1" applyFont="1" applyAlignment="1">
      <alignment horizontal="right" indent="1"/>
    </xf>
    <xf numFmtId="0" fontId="5" fillId="0" borderId="5" xfId="0" applyNumberFormat="1" applyFont="1" applyBorder="1" applyAlignment="1">
      <alignment horizontal="right" indent="1"/>
    </xf>
    <xf numFmtId="3" fontId="5" fillId="2" borderId="5" xfId="0" applyNumberFormat="1" applyFont="1" applyFill="1" applyBorder="1" applyAlignment="1">
      <alignment horizontal="right" indent="1"/>
    </xf>
    <xf numFmtId="3" fontId="5" fillId="2" borderId="0" xfId="0" applyNumberFormat="1" applyFont="1" applyFill="1" applyBorder="1" applyAlignment="1">
      <alignment horizontal="right" indent="1"/>
    </xf>
    <xf numFmtId="164" fontId="5" fillId="0" borderId="5" xfId="0" applyNumberFormat="1" applyFont="1" applyBorder="1" applyAlignment="1">
      <alignment horizontal="right" indent="1"/>
    </xf>
    <xf numFmtId="165" fontId="5" fillId="0" borderId="1" xfId="0" applyNumberFormat="1" applyFont="1" applyBorder="1" applyAlignment="1">
      <alignment horizontal="right" indent="1"/>
    </xf>
    <xf numFmtId="0" fontId="5" fillId="0" borderId="0" xfId="0" applyNumberFormat="1" applyFont="1" applyFill="1" applyBorder="1" applyAlignment="1">
      <alignment horizontal="right" indent="1"/>
    </xf>
    <xf numFmtId="0" fontId="5" fillId="0" borderId="6" xfId="0" applyNumberFormat="1" applyFont="1" applyBorder="1" applyAlignment="1">
      <alignment horizontal="right" indent="1"/>
    </xf>
    <xf numFmtId="3" fontId="5" fillId="2" borderId="6" xfId="0" applyNumberFormat="1" applyFont="1" applyFill="1" applyBorder="1" applyAlignment="1">
      <alignment horizontal="right" indent="1"/>
    </xf>
    <xf numFmtId="165" fontId="5" fillId="2" borderId="5" xfId="0" applyNumberFormat="1" applyFont="1" applyFill="1" applyBorder="1" applyAlignment="1">
      <alignment horizontal="right" indent="1"/>
    </xf>
    <xf numFmtId="1" fontId="5" fillId="0" borderId="5" xfId="0" applyNumberFormat="1" applyFont="1" applyBorder="1" applyAlignment="1">
      <alignment horizontal="right" indent="1"/>
    </xf>
    <xf numFmtId="164" fontId="9" fillId="0" borderId="0" xfId="0" applyNumberFormat="1" applyFont="1" applyBorder="1" applyAlignment="1">
      <alignment horizontal="right" indent="1"/>
    </xf>
    <xf numFmtId="0" fontId="5" fillId="3" borderId="1" xfId="0" applyFont="1" applyFill="1" applyBorder="1" applyAlignment="1">
      <alignment wrapText="1"/>
    </xf>
    <xf numFmtId="0" fontId="0" fillId="4" borderId="7" xfId="0" applyFill="1" applyBorder="1"/>
    <xf numFmtId="0" fontId="0" fillId="0" borderId="7" xfId="0" applyBorder="1"/>
    <xf numFmtId="0" fontId="0" fillId="5" borderId="7" xfId="0" applyFill="1" applyBorder="1"/>
    <xf numFmtId="165" fontId="0" fillId="0" borderId="0" xfId="0" applyNumberFormat="1" applyFill="1" applyBorder="1"/>
    <xf numFmtId="0" fontId="0" fillId="0" borderId="0" xfId="0" applyBorder="1"/>
    <xf numFmtId="0" fontId="0" fillId="0" borderId="7" xfId="0" applyFill="1" applyBorder="1"/>
    <xf numFmtId="0" fontId="0" fillId="0" borderId="0" xfId="0" applyFill="1" applyBorder="1"/>
    <xf numFmtId="165" fontId="5" fillId="0" borderId="0" xfId="0" applyNumberFormat="1" applyFont="1" applyFill="1" applyBorder="1" applyAlignment="1">
      <alignment horizontal="right" indent="1"/>
    </xf>
    <xf numFmtId="1" fontId="5" fillId="0" borderId="0" xfId="0" applyNumberFormat="1" applyFont="1" applyFill="1" applyBorder="1" applyAlignment="1">
      <alignment horizontal="right" indent="1"/>
    </xf>
    <xf numFmtId="0" fontId="5" fillId="0" borderId="8" xfId="0" applyFont="1" applyBorder="1"/>
    <xf numFmtId="0" fontId="2" fillId="0" borderId="0" xfId="0" applyFont="1" applyBorder="1"/>
    <xf numFmtId="0" fontId="5" fillId="0" borderId="1" xfId="0" applyFont="1" applyFill="1" applyBorder="1" applyAlignment="1">
      <alignment horizontal="left" wrapText="1"/>
    </xf>
    <xf numFmtId="0" fontId="2" fillId="0" borderId="0" xfId="0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/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horizontal="left"/>
    </xf>
    <xf numFmtId="0" fontId="5" fillId="0" borderId="0" xfId="0" applyFont="1" applyBorder="1"/>
    <xf numFmtId="0" fontId="5" fillId="0" borderId="0" xfId="0" applyFont="1" applyBorder="1" applyAlignment="1">
      <alignment horizontal="left" indent="2"/>
    </xf>
    <xf numFmtId="3" fontId="2" fillId="0" borderId="0" xfId="0" applyNumberFormat="1" applyFont="1"/>
    <xf numFmtId="0" fontId="7" fillId="0" borderId="0" xfId="0" applyFont="1" applyFill="1" applyBorder="1" applyAlignment="1">
      <alignment horizontal="left" wrapText="1" indent="1"/>
    </xf>
    <xf numFmtId="0" fontId="5" fillId="0" borderId="0" xfId="0" applyFont="1" applyFill="1" applyBorder="1" applyAlignment="1">
      <alignment horizontal="left" indent="2"/>
    </xf>
    <xf numFmtId="0" fontId="12" fillId="0" borderId="8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/>
    <xf numFmtId="0" fontId="12" fillId="0" borderId="0" xfId="0" applyFont="1"/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horizontal="left" indent="2"/>
    </xf>
    <xf numFmtId="0" fontId="12" fillId="0" borderId="1" xfId="0" applyFont="1" applyBorder="1" applyAlignment="1">
      <alignment horizontal="left" wrapText="1" indent="2"/>
    </xf>
    <xf numFmtId="0" fontId="12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left" wrapText="1" indent="2"/>
    </xf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left"/>
    </xf>
    <xf numFmtId="0" fontId="12" fillId="0" borderId="1" xfId="0" applyFont="1" applyBorder="1" applyAlignment="1">
      <alignment horizontal="left" wrapText="1" indent="4"/>
    </xf>
    <xf numFmtId="0" fontId="12" fillId="0" borderId="1" xfId="0" applyFont="1" applyFill="1" applyBorder="1" applyAlignment="1">
      <alignment horizontal="left" wrapText="1" indent="1"/>
    </xf>
    <xf numFmtId="0" fontId="12" fillId="0" borderId="1" xfId="0" applyFont="1" applyFill="1" applyBorder="1" applyAlignment="1">
      <alignment horizontal="left" indent="2"/>
    </xf>
    <xf numFmtId="0" fontId="12" fillId="0" borderId="0" xfId="0" applyFont="1" applyFill="1" applyBorder="1" applyAlignment="1">
      <alignment wrapText="1"/>
    </xf>
    <xf numFmtId="0" fontId="12" fillId="0" borderId="0" xfId="0" applyFont="1" applyFill="1" applyBorder="1" applyAlignment="1">
      <alignment horizontal="left" wrapText="1" indent="2"/>
    </xf>
    <xf numFmtId="0" fontId="12" fillId="0" borderId="0" xfId="0" applyFont="1" applyFill="1" applyBorder="1" applyAlignment="1">
      <alignment horizontal="left" wrapText="1"/>
    </xf>
    <xf numFmtId="165" fontId="5" fillId="0" borderId="0" xfId="0" applyNumberFormat="1" applyFont="1" applyBorder="1" applyAlignment="1">
      <alignment horizontal="right" indent="1"/>
    </xf>
    <xf numFmtId="1" fontId="5" fillId="0" borderId="6" xfId="0" applyNumberFormat="1" applyFont="1" applyBorder="1" applyAlignment="1">
      <alignment horizontal="right" indent="1"/>
    </xf>
    <xf numFmtId="1" fontId="6" fillId="0" borderId="5" xfId="0" applyNumberFormat="1" applyFont="1" applyFill="1" applyBorder="1" applyAlignment="1">
      <alignment horizontal="right" indent="1"/>
    </xf>
    <xf numFmtId="1" fontId="13" fillId="0" borderId="3" xfId="0" applyNumberFormat="1" applyFont="1" applyFill="1" applyBorder="1" applyAlignment="1">
      <alignment horizontal="right" vertical="center"/>
    </xf>
    <xf numFmtId="165" fontId="13" fillId="0" borderId="3" xfId="0" applyNumberFormat="1" applyFont="1" applyFill="1" applyBorder="1" applyAlignment="1">
      <alignment horizontal="right" vertical="center"/>
    </xf>
    <xf numFmtId="165" fontId="2" fillId="0" borderId="0" xfId="0" applyNumberFormat="1" applyFont="1" applyFill="1"/>
    <xf numFmtId="0" fontId="12" fillId="0" borderId="0" xfId="0" applyFont="1" applyFill="1"/>
    <xf numFmtId="3" fontId="0" fillId="0" borderId="0" xfId="0" applyNumberFormat="1"/>
    <xf numFmtId="164" fontId="0" fillId="0" borderId="0" xfId="0" applyNumberFormat="1"/>
    <xf numFmtId="1" fontId="5" fillId="0" borderId="6" xfId="0" applyNumberFormat="1" applyFont="1" applyFill="1" applyBorder="1" applyAlignment="1">
      <alignment horizontal="right" indent="1"/>
    </xf>
    <xf numFmtId="0" fontId="12" fillId="0" borderId="1" xfId="0" applyFont="1" applyFill="1" applyBorder="1"/>
    <xf numFmtId="0" fontId="1" fillId="0" borderId="0" xfId="0" applyFont="1" applyFill="1"/>
    <xf numFmtId="1" fontId="2" fillId="0" borderId="0" xfId="0" applyNumberFormat="1" applyFont="1"/>
    <xf numFmtId="0" fontId="14" fillId="0" borderId="0" xfId="0" applyFont="1" applyBorder="1" applyAlignment="1">
      <alignment horizontal="left"/>
    </xf>
    <xf numFmtId="0" fontId="15" fillId="0" borderId="0" xfId="0" applyFont="1" applyFill="1" applyBorder="1"/>
    <xf numFmtId="0" fontId="3" fillId="0" borderId="0" xfId="0" applyFont="1" applyBorder="1"/>
    <xf numFmtId="3" fontId="5" fillId="0" borderId="0" xfId="0" applyNumberFormat="1" applyFont="1" applyBorder="1"/>
    <xf numFmtId="0" fontId="18" fillId="0" borderId="0" xfId="0" applyFont="1" applyBorder="1"/>
    <xf numFmtId="0" fontId="17" fillId="0" borderId="0" xfId="0" applyFont="1" applyBorder="1"/>
    <xf numFmtId="0" fontId="18" fillId="0" borderId="0" xfId="0" applyFont="1" applyBorder="1" applyAlignment="1">
      <alignment horizontal="left" wrapText="1"/>
    </xf>
    <xf numFmtId="0" fontId="18" fillId="0" borderId="0" xfId="0" applyFont="1" applyFill="1" applyBorder="1" applyAlignment="1">
      <alignment horizontal="left" wrapText="1" indent="1"/>
    </xf>
    <xf numFmtId="0" fontId="17" fillId="0" borderId="0" xfId="0" applyFont="1" applyFill="1" applyBorder="1" applyAlignment="1">
      <alignment horizontal="left" wrapText="1" indent="1"/>
    </xf>
    <xf numFmtId="0" fontId="18" fillId="0" borderId="0" xfId="0" applyFont="1" applyBorder="1" applyAlignment="1">
      <alignment horizontal="left" indent="2"/>
    </xf>
    <xf numFmtId="0" fontId="18" fillId="0" borderId="0" xfId="0" applyFont="1" applyBorder="1" applyAlignment="1">
      <alignment wrapText="1"/>
    </xf>
    <xf numFmtId="0" fontId="18" fillId="0" borderId="0" xfId="0" applyFont="1" applyFill="1" applyBorder="1" applyAlignment="1">
      <alignment wrapText="1"/>
    </xf>
    <xf numFmtId="0" fontId="17" fillId="0" borderId="0" xfId="0" applyFont="1" applyFill="1" applyBorder="1"/>
    <xf numFmtId="0" fontId="17" fillId="0" borderId="1" xfId="0" applyFont="1" applyFill="1" applyBorder="1"/>
    <xf numFmtId="0" fontId="18" fillId="0" borderId="0" xfId="0" applyFont="1" applyFill="1" applyBorder="1" applyAlignment="1">
      <alignment vertical="center" wrapText="1"/>
    </xf>
    <xf numFmtId="3" fontId="2" fillId="0" borderId="0" xfId="0" applyNumberFormat="1" applyFont="1" applyFill="1"/>
    <xf numFmtId="0" fontId="18" fillId="0" borderId="0" xfId="0" applyFont="1" applyFill="1" applyBorder="1" applyAlignment="1">
      <alignment horizontal="left" indent="2"/>
    </xf>
    <xf numFmtId="0" fontId="11" fillId="0" borderId="0" xfId="0" applyFont="1" applyFill="1" applyBorder="1"/>
    <xf numFmtId="3" fontId="5" fillId="0" borderId="4" xfId="0" applyNumberFormat="1" applyFont="1" applyBorder="1" applyAlignment="1">
      <alignment horizontal="right" indent="1"/>
    </xf>
    <xf numFmtId="0" fontId="5" fillId="0" borderId="6" xfId="0" applyFont="1" applyFill="1" applyBorder="1" applyAlignment="1" applyProtection="1">
      <alignment horizontal="right" indent="1"/>
    </xf>
    <xf numFmtId="165" fontId="5" fillId="0" borderId="6" xfId="0" applyNumberFormat="1" applyFont="1" applyBorder="1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3" fontId="1" fillId="0" borderId="5" xfId="0" applyNumberFormat="1" applyFont="1" applyBorder="1" applyAlignment="1">
      <alignment horizontal="right" indent="1"/>
    </xf>
    <xf numFmtId="3" fontId="1" fillId="0" borderId="0" xfId="0" applyNumberFormat="1" applyFont="1" applyBorder="1" applyAlignment="1">
      <alignment horizontal="right" indent="1"/>
    </xf>
    <xf numFmtId="164" fontId="1" fillId="0" borderId="5" xfId="0" applyNumberFormat="1" applyFont="1" applyBorder="1" applyAlignment="1">
      <alignment horizontal="right" indent="1"/>
    </xf>
    <xf numFmtId="164" fontId="1" fillId="0" borderId="1" xfId="0" applyNumberFormat="1" applyFont="1" applyBorder="1" applyAlignment="1">
      <alignment horizontal="right" indent="1"/>
    </xf>
    <xf numFmtId="164" fontId="1" fillId="0" borderId="0" xfId="0" applyNumberFormat="1" applyFont="1" applyBorder="1" applyAlignment="1">
      <alignment horizontal="right" indent="1"/>
    </xf>
    <xf numFmtId="164" fontId="1" fillId="0" borderId="6" xfId="0" applyNumberFormat="1" applyFont="1" applyBorder="1" applyAlignment="1">
      <alignment horizontal="right" indent="1"/>
    </xf>
    <xf numFmtId="3" fontId="1" fillId="0" borderId="5" xfId="0" applyNumberFormat="1" applyFont="1" applyFill="1" applyBorder="1" applyAlignment="1">
      <alignment horizontal="right" indent="1"/>
    </xf>
    <xf numFmtId="3" fontId="1" fillId="0" borderId="0" xfId="0" applyNumberFormat="1" applyFont="1" applyFill="1" applyBorder="1" applyAlignment="1">
      <alignment horizontal="right" indent="1"/>
    </xf>
    <xf numFmtId="3" fontId="1" fillId="0" borderId="1" xfId="0" applyNumberFormat="1" applyFont="1" applyBorder="1" applyAlignment="1">
      <alignment horizontal="right" indent="1"/>
    </xf>
    <xf numFmtId="3" fontId="1" fillId="0" borderId="6" xfId="0" applyNumberFormat="1" applyFont="1" applyBorder="1" applyAlignment="1">
      <alignment horizontal="right" indent="1"/>
    </xf>
    <xf numFmtId="3" fontId="1" fillId="0" borderId="0" xfId="0" applyNumberFormat="1" applyFont="1" applyFill="1" applyAlignment="1">
      <alignment horizontal="right" indent="1"/>
    </xf>
    <xf numFmtId="3" fontId="1" fillId="0" borderId="6" xfId="0" applyNumberFormat="1" applyFont="1" applyFill="1" applyBorder="1" applyAlignment="1">
      <alignment horizontal="right" indent="1"/>
    </xf>
    <xf numFmtId="3" fontId="1" fillId="0" borderId="5" xfId="2" applyNumberFormat="1" applyFont="1" applyFill="1" applyBorder="1" applyAlignment="1">
      <alignment horizontal="right" indent="1"/>
    </xf>
    <xf numFmtId="3" fontId="1" fillId="0" borderId="0" xfId="2" applyNumberFormat="1" applyFont="1" applyFill="1" applyBorder="1" applyAlignment="1">
      <alignment horizontal="right" indent="1"/>
    </xf>
    <xf numFmtId="3" fontId="1" fillId="0" borderId="6" xfId="2" applyNumberFormat="1" applyFont="1" applyFill="1" applyBorder="1" applyAlignment="1">
      <alignment horizontal="right" indent="1"/>
    </xf>
    <xf numFmtId="164" fontId="1" fillId="0" borderId="5" xfId="2" applyNumberFormat="1" applyFont="1" applyFill="1" applyBorder="1" applyAlignment="1">
      <alignment horizontal="right" indent="1"/>
    </xf>
    <xf numFmtId="164" fontId="1" fillId="0" borderId="6" xfId="2" applyNumberFormat="1" applyFont="1" applyFill="1" applyBorder="1" applyAlignment="1">
      <alignment horizontal="right" indent="1"/>
    </xf>
    <xf numFmtId="0" fontId="2" fillId="0" borderId="0" xfId="0" applyFont="1" applyBorder="1" applyAlignment="1">
      <alignment horizontal="right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6" fillId="0" borderId="3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left" vertical="center" wrapText="1" indent="5"/>
    </xf>
    <xf numFmtId="0" fontId="17" fillId="0" borderId="15" xfId="0" applyFont="1" applyBorder="1" applyAlignment="1">
      <alignment horizontal="left" vertical="center" wrapText="1" indent="5"/>
    </xf>
    <xf numFmtId="0" fontId="16" fillId="0" borderId="4" xfId="0" applyFont="1" applyBorder="1" applyAlignment="1">
      <alignment horizontal="center" vertical="center" wrapText="1"/>
    </xf>
  </cellXfs>
  <cellStyles count="3">
    <cellStyle name="Normalny" xfId="0" builtinId="0"/>
    <cellStyle name="Normalny 2" xfId="1"/>
    <cellStyle name="Normalny 9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128"/>
  <sheetViews>
    <sheetView tabSelected="1" zoomScaleNormal="100" zoomScaleSheetLayoutView="100" workbookViewId="0">
      <selection activeCell="B12" sqref="B12"/>
    </sheetView>
  </sheetViews>
  <sheetFormatPr defaultRowHeight="12.75" x14ac:dyDescent="0.2"/>
  <cols>
    <col min="1" max="1" width="2.28515625" customWidth="1"/>
    <col min="2" max="2" width="31.140625" customWidth="1"/>
    <col min="3" max="3" width="13.5703125" customWidth="1"/>
    <col min="4" max="4" width="10.28515625" customWidth="1"/>
    <col min="5" max="5" width="14.85546875" customWidth="1"/>
    <col min="6" max="6" width="12.85546875" customWidth="1"/>
    <col min="7" max="7" width="9.85546875" customWidth="1"/>
    <col min="8" max="8" width="12.85546875" customWidth="1"/>
    <col min="9" max="9" width="8" customWidth="1"/>
    <col min="10" max="11" width="0" hidden="1" customWidth="1"/>
    <col min="12" max="12" width="10.42578125" hidden="1" customWidth="1"/>
    <col min="13" max="16" width="0" hidden="1" customWidth="1"/>
  </cols>
  <sheetData>
    <row r="1" spans="2:15" ht="14.25" x14ac:dyDescent="0.2">
      <c r="B1" s="76">
        <v>76</v>
      </c>
      <c r="H1" s="1"/>
    </row>
    <row r="2" spans="2:15" ht="20.25" customHeight="1" x14ac:dyDescent="0.2">
      <c r="B2" s="2" t="s">
        <v>114</v>
      </c>
      <c r="C2" s="3"/>
    </row>
    <row r="3" spans="2:15" ht="44.25" customHeight="1" x14ac:dyDescent="0.2">
      <c r="B3" s="163" t="s">
        <v>0</v>
      </c>
      <c r="C3" s="165" t="s">
        <v>3</v>
      </c>
      <c r="D3" s="166" t="s">
        <v>4</v>
      </c>
      <c r="E3" s="166" t="s">
        <v>5</v>
      </c>
      <c r="F3" s="82" t="s">
        <v>74</v>
      </c>
      <c r="G3" s="83" t="s">
        <v>6</v>
      </c>
      <c r="H3" s="83" t="s">
        <v>7</v>
      </c>
    </row>
    <row r="4" spans="2:15" ht="26.25" customHeight="1" x14ac:dyDescent="0.2">
      <c r="B4" s="164"/>
      <c r="C4" s="165"/>
      <c r="D4" s="166"/>
      <c r="E4" s="167"/>
      <c r="F4" s="168" t="s">
        <v>112</v>
      </c>
      <c r="G4" s="169"/>
      <c r="H4" s="169"/>
    </row>
    <row r="5" spans="2:15" ht="12" customHeight="1" x14ac:dyDescent="0.2">
      <c r="B5" s="4"/>
      <c r="C5" s="5"/>
      <c r="D5" s="6"/>
      <c r="E5" s="132"/>
      <c r="F5" s="8"/>
      <c r="G5" s="8"/>
      <c r="H5" s="9"/>
    </row>
    <row r="6" spans="2:15" s="3" customFormat="1" ht="24" customHeight="1" x14ac:dyDescent="0.25">
      <c r="B6" s="85" t="s">
        <v>8</v>
      </c>
      <c r="C6" s="10">
        <v>7511848</v>
      </c>
      <c r="D6" s="11">
        <v>37.299999999999997</v>
      </c>
      <c r="E6" s="12">
        <v>280027250</v>
      </c>
      <c r="F6" s="11">
        <v>100.4</v>
      </c>
      <c r="G6" s="11">
        <v>87.4</v>
      </c>
      <c r="H6" s="11">
        <v>87.7</v>
      </c>
      <c r="J6" s="3">
        <f t="shared" ref="J6:J27" si="0">ROUND(C6/C51*100,1)</f>
        <v>90.2</v>
      </c>
      <c r="K6" s="3">
        <f t="shared" ref="K6:K27" si="1">ROUND(D6/D51*100,1)</f>
        <v>115.5</v>
      </c>
      <c r="L6" s="3">
        <f t="shared" ref="L6:L27" si="2">ROUND(E6/E51*100,1)</f>
        <v>104</v>
      </c>
      <c r="M6" s="13">
        <f>F6-J6</f>
        <v>10.200000000000003</v>
      </c>
      <c r="N6" s="13">
        <f>G6-K6</f>
        <v>-28.099999999999994</v>
      </c>
      <c r="O6" s="13">
        <f>H6-L6</f>
        <v>-16.299999999999997</v>
      </c>
    </row>
    <row r="7" spans="2:15" s="3" customFormat="1" ht="33" customHeight="1" x14ac:dyDescent="0.25">
      <c r="B7" s="93" t="s">
        <v>9</v>
      </c>
      <c r="C7" s="10">
        <v>6749719</v>
      </c>
      <c r="D7" s="11">
        <v>36.700000000000003</v>
      </c>
      <c r="E7" s="12">
        <v>247405982</v>
      </c>
      <c r="F7" s="11">
        <v>100.8</v>
      </c>
      <c r="G7" s="11">
        <v>90</v>
      </c>
      <c r="H7" s="11">
        <v>90.5</v>
      </c>
      <c r="J7" s="3">
        <f t="shared" si="0"/>
        <v>85.3</v>
      </c>
      <c r="K7" s="3">
        <f t="shared" si="1"/>
        <v>116.5</v>
      </c>
      <c r="L7" s="3">
        <f t="shared" si="2"/>
        <v>99.4</v>
      </c>
      <c r="M7" s="13">
        <f t="shared" ref="M7:O22" si="3">F7-J7</f>
        <v>15.5</v>
      </c>
      <c r="N7" s="13">
        <f t="shared" si="3"/>
        <v>-26.5</v>
      </c>
      <c r="O7" s="13">
        <f t="shared" si="3"/>
        <v>-8.9000000000000057</v>
      </c>
    </row>
    <row r="8" spans="2:15" s="3" customFormat="1" ht="24" customHeight="1" x14ac:dyDescent="0.25">
      <c r="B8" s="94" t="s">
        <v>10</v>
      </c>
      <c r="C8" s="10">
        <v>5936836</v>
      </c>
      <c r="D8" s="11">
        <v>37.9</v>
      </c>
      <c r="E8" s="12">
        <v>224906534</v>
      </c>
      <c r="F8" s="11">
        <v>102</v>
      </c>
      <c r="G8" s="11">
        <v>90.5</v>
      </c>
      <c r="H8" s="11">
        <v>92.2</v>
      </c>
      <c r="J8" s="3">
        <f t="shared" si="0"/>
        <v>91.6</v>
      </c>
      <c r="K8" s="3">
        <f t="shared" si="1"/>
        <v>117</v>
      </c>
      <c r="L8" s="3">
        <f t="shared" si="2"/>
        <v>107.2</v>
      </c>
      <c r="M8" s="13">
        <f t="shared" si="3"/>
        <v>10.400000000000006</v>
      </c>
      <c r="N8" s="13">
        <f t="shared" si="3"/>
        <v>-26.5</v>
      </c>
      <c r="O8" s="13">
        <f t="shared" si="3"/>
        <v>-15</v>
      </c>
    </row>
    <row r="9" spans="2:15" s="3" customFormat="1" ht="24" customHeight="1" x14ac:dyDescent="0.25">
      <c r="B9" s="87" t="s">
        <v>11</v>
      </c>
      <c r="C9" s="10">
        <v>2395451</v>
      </c>
      <c r="D9" s="11">
        <v>45.7</v>
      </c>
      <c r="E9" s="12">
        <v>109577872</v>
      </c>
      <c r="F9" s="11">
        <v>102.4</v>
      </c>
      <c r="G9" s="11">
        <v>92</v>
      </c>
      <c r="H9" s="11">
        <v>94.2</v>
      </c>
      <c r="J9" s="3">
        <f t="shared" si="0"/>
        <v>108</v>
      </c>
      <c r="K9" s="3">
        <f t="shared" si="1"/>
        <v>115.7</v>
      </c>
      <c r="L9" s="3">
        <f t="shared" si="2"/>
        <v>124.9</v>
      </c>
      <c r="M9" s="13">
        <f t="shared" si="3"/>
        <v>-5.5999999999999943</v>
      </c>
      <c r="N9" s="13">
        <f t="shared" si="3"/>
        <v>-23.700000000000003</v>
      </c>
      <c r="O9" s="13">
        <f t="shared" si="3"/>
        <v>-30.700000000000003</v>
      </c>
    </row>
    <row r="10" spans="2:15" s="3" customFormat="1" ht="24" customHeight="1" x14ac:dyDescent="0.25">
      <c r="B10" s="95" t="s">
        <v>12</v>
      </c>
      <c r="C10" s="10">
        <v>2080154</v>
      </c>
      <c r="D10" s="11">
        <v>47.6</v>
      </c>
      <c r="E10" s="12">
        <v>99005864</v>
      </c>
      <c r="F10" s="11">
        <v>104.2</v>
      </c>
      <c r="G10" s="11">
        <v>92.4</v>
      </c>
      <c r="H10" s="11">
        <v>96.3</v>
      </c>
      <c r="J10" s="3">
        <f t="shared" si="0"/>
        <v>112.4</v>
      </c>
      <c r="K10" s="3">
        <f t="shared" si="1"/>
        <v>115.5</v>
      </c>
      <c r="L10" s="3">
        <f t="shared" si="2"/>
        <v>129.69999999999999</v>
      </c>
      <c r="M10" s="13">
        <f t="shared" si="3"/>
        <v>-8.2000000000000028</v>
      </c>
      <c r="N10" s="13">
        <f t="shared" si="3"/>
        <v>-23.099999999999994</v>
      </c>
      <c r="O10" s="13">
        <f t="shared" si="3"/>
        <v>-33.399999999999991</v>
      </c>
    </row>
    <row r="11" spans="2:15" s="3" customFormat="1" ht="24" customHeight="1" x14ac:dyDescent="0.25">
      <c r="B11" s="95" t="s">
        <v>13</v>
      </c>
      <c r="C11" s="10">
        <v>315297</v>
      </c>
      <c r="D11" s="11">
        <v>33.5</v>
      </c>
      <c r="E11" s="12">
        <v>10572008</v>
      </c>
      <c r="F11" s="11">
        <v>92.1</v>
      </c>
      <c r="G11" s="11">
        <v>85.2</v>
      </c>
      <c r="H11" s="11">
        <v>78.599999999999994</v>
      </c>
      <c r="J11" s="3">
        <f t="shared" si="0"/>
        <v>85.9</v>
      </c>
      <c r="K11" s="3">
        <f t="shared" si="1"/>
        <v>108.1</v>
      </c>
      <c r="L11" s="3">
        <f t="shared" si="2"/>
        <v>92.8</v>
      </c>
      <c r="M11" s="13">
        <f t="shared" si="3"/>
        <v>6.1999999999999886</v>
      </c>
      <c r="N11" s="13">
        <f t="shared" si="3"/>
        <v>-22.899999999999991</v>
      </c>
      <c r="O11" s="13">
        <f t="shared" si="3"/>
        <v>-14.200000000000003</v>
      </c>
    </row>
    <row r="12" spans="2:15" s="3" customFormat="1" ht="24" customHeight="1" x14ac:dyDescent="0.25">
      <c r="B12" s="87" t="s">
        <v>14</v>
      </c>
      <c r="C12" s="10">
        <v>725257</v>
      </c>
      <c r="D12" s="11">
        <v>27.8</v>
      </c>
      <c r="E12" s="12">
        <v>20131476</v>
      </c>
      <c r="F12" s="11">
        <v>81.8</v>
      </c>
      <c r="G12" s="11">
        <v>88.3</v>
      </c>
      <c r="H12" s="11">
        <v>72.099999999999994</v>
      </c>
      <c r="J12" s="3">
        <f t="shared" si="0"/>
        <v>51.2</v>
      </c>
      <c r="K12" s="3">
        <f t="shared" si="1"/>
        <v>115.4</v>
      </c>
      <c r="L12" s="3">
        <f t="shared" si="2"/>
        <v>59.1</v>
      </c>
      <c r="M12" s="13">
        <f t="shared" si="3"/>
        <v>30.599999999999994</v>
      </c>
      <c r="N12" s="13">
        <f t="shared" si="3"/>
        <v>-27.100000000000009</v>
      </c>
      <c r="O12" s="13">
        <f t="shared" si="3"/>
        <v>12.999999999999993</v>
      </c>
    </row>
    <row r="13" spans="2:15" s="3" customFormat="1" ht="24" customHeight="1" x14ac:dyDescent="0.25">
      <c r="B13" s="87" t="s">
        <v>15</v>
      </c>
      <c r="C13" s="10">
        <v>839265</v>
      </c>
      <c r="D13" s="11">
        <v>35.299999999999997</v>
      </c>
      <c r="E13" s="12">
        <v>29606619</v>
      </c>
      <c r="F13" s="11">
        <v>103.8</v>
      </c>
      <c r="G13" s="11">
        <v>87.2</v>
      </c>
      <c r="H13" s="11">
        <v>90.4</v>
      </c>
      <c r="J13" s="3">
        <f t="shared" si="0"/>
        <v>75.400000000000006</v>
      </c>
      <c r="K13" s="3">
        <f t="shared" si="1"/>
        <v>109.6</v>
      </c>
      <c r="L13" s="3">
        <f t="shared" si="2"/>
        <v>82.7</v>
      </c>
      <c r="M13" s="13">
        <f t="shared" si="3"/>
        <v>28.399999999999991</v>
      </c>
      <c r="N13" s="13">
        <f t="shared" si="3"/>
        <v>-22.399999999999991</v>
      </c>
      <c r="O13" s="13">
        <f t="shared" si="3"/>
        <v>7.7000000000000028</v>
      </c>
    </row>
    <row r="14" spans="2:15" s="3" customFormat="1" ht="24" customHeight="1" x14ac:dyDescent="0.25">
      <c r="B14" s="95" t="s">
        <v>16</v>
      </c>
      <c r="C14" s="10">
        <v>231212</v>
      </c>
      <c r="D14" s="11">
        <v>41.3</v>
      </c>
      <c r="E14" s="12">
        <v>9540168</v>
      </c>
      <c r="F14" s="11">
        <v>105</v>
      </c>
      <c r="G14" s="11">
        <v>88.4</v>
      </c>
      <c r="H14" s="11">
        <v>92.7</v>
      </c>
      <c r="J14" s="3">
        <f t="shared" si="0"/>
        <v>160</v>
      </c>
      <c r="K14" s="3">
        <f t="shared" si="1"/>
        <v>108.1</v>
      </c>
      <c r="L14" s="3">
        <f t="shared" si="2"/>
        <v>172.7</v>
      </c>
      <c r="M14" s="13">
        <f t="shared" si="3"/>
        <v>-55</v>
      </c>
      <c r="N14" s="13">
        <f t="shared" si="3"/>
        <v>-19.699999999999989</v>
      </c>
      <c r="O14" s="13">
        <f t="shared" si="3"/>
        <v>-79.999999999999986</v>
      </c>
    </row>
    <row r="15" spans="2:15" s="3" customFormat="1" ht="24" customHeight="1" x14ac:dyDescent="0.25">
      <c r="B15" s="95" t="s">
        <v>17</v>
      </c>
      <c r="C15" s="10">
        <v>608053</v>
      </c>
      <c r="D15" s="11">
        <v>33</v>
      </c>
      <c r="E15" s="12">
        <v>20066451</v>
      </c>
      <c r="F15" s="11">
        <v>103.4</v>
      </c>
      <c r="G15" s="11">
        <v>86.4</v>
      </c>
      <c r="H15" s="11">
        <v>89.3</v>
      </c>
      <c r="J15" s="3">
        <f t="shared" si="0"/>
        <v>62.8</v>
      </c>
      <c r="K15" s="3">
        <f t="shared" si="1"/>
        <v>105.4</v>
      </c>
      <c r="L15" s="3">
        <f t="shared" si="2"/>
        <v>66.3</v>
      </c>
      <c r="M15" s="13">
        <f t="shared" si="3"/>
        <v>40.600000000000009</v>
      </c>
      <c r="N15" s="13">
        <f t="shared" si="3"/>
        <v>-19</v>
      </c>
      <c r="O15" s="13">
        <f t="shared" si="3"/>
        <v>23</v>
      </c>
    </row>
    <row r="16" spans="2:15" s="3" customFormat="1" ht="24" customHeight="1" x14ac:dyDescent="0.25">
      <c r="B16" s="87" t="s">
        <v>18</v>
      </c>
      <c r="C16" s="10">
        <v>460695</v>
      </c>
      <c r="D16" s="11">
        <v>26.5</v>
      </c>
      <c r="E16" s="12">
        <v>12196200</v>
      </c>
      <c r="F16" s="11">
        <v>96.3</v>
      </c>
      <c r="G16" s="11">
        <v>86.9</v>
      </c>
      <c r="H16" s="11">
        <v>83.6</v>
      </c>
      <c r="J16" s="3">
        <f t="shared" si="0"/>
        <v>85.4</v>
      </c>
      <c r="K16" s="3">
        <f t="shared" si="1"/>
        <v>107.7</v>
      </c>
      <c r="L16" s="3">
        <f t="shared" si="2"/>
        <v>92.1</v>
      </c>
      <c r="M16" s="13">
        <f t="shared" si="3"/>
        <v>10.899999999999991</v>
      </c>
      <c r="N16" s="13">
        <f t="shared" si="3"/>
        <v>-20.799999999999997</v>
      </c>
      <c r="O16" s="13">
        <f t="shared" si="3"/>
        <v>-8.5</v>
      </c>
    </row>
    <row r="17" spans="2:17" s="3" customFormat="1" ht="24" customHeight="1" x14ac:dyDescent="0.25">
      <c r="B17" s="87" t="s">
        <v>19</v>
      </c>
      <c r="C17" s="10">
        <v>1516168</v>
      </c>
      <c r="D17" s="11">
        <v>35.200000000000003</v>
      </c>
      <c r="E17" s="12">
        <v>53394367</v>
      </c>
      <c r="F17" s="11">
        <v>116.1</v>
      </c>
      <c r="G17" s="11">
        <v>87.6</v>
      </c>
      <c r="H17" s="11">
        <v>101.8</v>
      </c>
      <c r="J17" s="3">
        <f t="shared" si="0"/>
        <v>126.9</v>
      </c>
      <c r="K17" s="3">
        <f t="shared" si="1"/>
        <v>107.6</v>
      </c>
      <c r="L17" s="3">
        <f t="shared" si="2"/>
        <v>136.80000000000001</v>
      </c>
      <c r="M17" s="13">
        <f t="shared" si="3"/>
        <v>-10.800000000000011</v>
      </c>
      <c r="N17" s="13">
        <f t="shared" si="3"/>
        <v>-20</v>
      </c>
      <c r="O17" s="13">
        <f t="shared" si="3"/>
        <v>-35.000000000000014</v>
      </c>
    </row>
    <row r="18" spans="2:17" s="3" customFormat="1" ht="24" customHeight="1" x14ac:dyDescent="0.25">
      <c r="B18" s="95" t="s">
        <v>20</v>
      </c>
      <c r="C18" s="10">
        <v>1302176</v>
      </c>
      <c r="D18" s="11">
        <v>36.299999999999997</v>
      </c>
      <c r="E18" s="12">
        <v>47326892</v>
      </c>
      <c r="F18" s="11">
        <v>119.2</v>
      </c>
      <c r="G18" s="11">
        <v>87.9</v>
      </c>
      <c r="H18" s="11">
        <v>104.8</v>
      </c>
      <c r="J18" s="3">
        <f t="shared" si="0"/>
        <v>121</v>
      </c>
      <c r="K18" s="3">
        <f t="shared" si="1"/>
        <v>109</v>
      </c>
      <c r="L18" s="3">
        <f t="shared" si="2"/>
        <v>132</v>
      </c>
      <c r="M18" s="13">
        <f t="shared" si="3"/>
        <v>-1.7999999999999972</v>
      </c>
      <c r="N18" s="13">
        <f t="shared" si="3"/>
        <v>-21.099999999999994</v>
      </c>
      <c r="O18" s="13">
        <f t="shared" si="3"/>
        <v>-27.200000000000003</v>
      </c>
    </row>
    <row r="19" spans="2:17" s="3" customFormat="1" ht="24" customHeight="1" x14ac:dyDescent="0.25">
      <c r="B19" s="95" t="s">
        <v>21</v>
      </c>
      <c r="C19" s="10">
        <v>213992</v>
      </c>
      <c r="D19" s="11">
        <v>28.4</v>
      </c>
      <c r="E19" s="12">
        <v>6067475</v>
      </c>
      <c r="F19" s="11">
        <v>100.3</v>
      </c>
      <c r="G19" s="11">
        <v>82.6</v>
      </c>
      <c r="H19" s="11">
        <v>82.8</v>
      </c>
      <c r="J19" s="3">
        <f t="shared" si="0"/>
        <v>181</v>
      </c>
      <c r="K19" s="3">
        <f t="shared" si="1"/>
        <v>106</v>
      </c>
      <c r="L19" s="3">
        <f t="shared" si="2"/>
        <v>191.1</v>
      </c>
      <c r="M19" s="13">
        <f t="shared" si="3"/>
        <v>-80.7</v>
      </c>
      <c r="N19" s="13">
        <f t="shared" si="3"/>
        <v>-23.400000000000006</v>
      </c>
      <c r="O19" s="13">
        <f t="shared" si="3"/>
        <v>-108.3</v>
      </c>
    </row>
    <row r="20" spans="2:17" s="3" customFormat="1" ht="24" customHeight="1" x14ac:dyDescent="0.25">
      <c r="B20" s="87" t="s">
        <v>22</v>
      </c>
      <c r="C20" s="10">
        <v>812889</v>
      </c>
      <c r="D20" s="11">
        <v>27.7</v>
      </c>
      <c r="E20" s="12">
        <v>22499448</v>
      </c>
      <c r="F20" s="11">
        <v>92.3</v>
      </c>
      <c r="G20" s="11">
        <v>83.4</v>
      </c>
      <c r="H20" s="11">
        <v>77</v>
      </c>
      <c r="J20" s="3">
        <f t="shared" si="0"/>
        <v>56.6</v>
      </c>
      <c r="K20" s="3">
        <f t="shared" si="1"/>
        <v>101.5</v>
      </c>
      <c r="L20" s="3">
        <f t="shared" si="2"/>
        <v>57.5</v>
      </c>
      <c r="M20" s="13">
        <f t="shared" si="3"/>
        <v>35.699999999999996</v>
      </c>
      <c r="N20" s="13">
        <f t="shared" si="3"/>
        <v>-18.099999999999994</v>
      </c>
      <c r="O20" s="13">
        <f t="shared" si="3"/>
        <v>19.5</v>
      </c>
    </row>
    <row r="21" spans="2:17" s="3" customFormat="1" ht="24" customHeight="1" x14ac:dyDescent="0.25">
      <c r="B21" s="95" t="s">
        <v>20</v>
      </c>
      <c r="C21" s="10">
        <v>102885</v>
      </c>
      <c r="D21" s="11">
        <v>30.9</v>
      </c>
      <c r="E21" s="12">
        <v>3183697</v>
      </c>
      <c r="F21" s="11">
        <v>82.8</v>
      </c>
      <c r="G21" s="11">
        <v>88</v>
      </c>
      <c r="H21" s="11">
        <v>73</v>
      </c>
      <c r="J21" s="3">
        <f t="shared" si="0"/>
        <v>156.80000000000001</v>
      </c>
      <c r="K21" s="3">
        <f t="shared" si="1"/>
        <v>101.6</v>
      </c>
      <c r="L21" s="3">
        <f t="shared" si="2"/>
        <v>159.69999999999999</v>
      </c>
      <c r="M21" s="13">
        <f t="shared" si="3"/>
        <v>-74.000000000000014</v>
      </c>
      <c r="N21" s="13">
        <f t="shared" si="3"/>
        <v>-13.599999999999994</v>
      </c>
      <c r="O21" s="13">
        <f t="shared" si="3"/>
        <v>-86.699999999999989</v>
      </c>
    </row>
    <row r="22" spans="2:17" s="3" customFormat="1" ht="24" customHeight="1" x14ac:dyDescent="0.25">
      <c r="B22" s="95" t="s">
        <v>21</v>
      </c>
      <c r="C22" s="10">
        <v>710004</v>
      </c>
      <c r="D22" s="11">
        <v>27.2</v>
      </c>
      <c r="E22" s="12">
        <v>19315751</v>
      </c>
      <c r="F22" s="11">
        <v>93.8</v>
      </c>
      <c r="G22" s="11">
        <v>82.7</v>
      </c>
      <c r="H22" s="11">
        <v>77.7</v>
      </c>
      <c r="J22" s="3">
        <f t="shared" si="0"/>
        <v>51.8</v>
      </c>
      <c r="K22" s="3">
        <f t="shared" si="1"/>
        <v>100.4</v>
      </c>
      <c r="L22" s="3">
        <f t="shared" si="2"/>
        <v>52</v>
      </c>
      <c r="M22" s="13">
        <f t="shared" si="3"/>
        <v>42</v>
      </c>
      <c r="N22" s="13">
        <f t="shared" si="3"/>
        <v>-17.700000000000003</v>
      </c>
      <c r="O22" s="13">
        <f t="shared" si="3"/>
        <v>25.700000000000003</v>
      </c>
    </row>
    <row r="23" spans="2:17" s="3" customFormat="1" ht="24" customHeight="1" x14ac:dyDescent="0.25">
      <c r="B23" s="87" t="s">
        <v>23</v>
      </c>
      <c r="C23" s="10">
        <v>58529</v>
      </c>
      <c r="D23" s="11">
        <v>10.9</v>
      </c>
      <c r="E23" s="12">
        <v>635241</v>
      </c>
      <c r="F23" s="11">
        <v>93.3</v>
      </c>
      <c r="G23" s="11">
        <v>82</v>
      </c>
      <c r="H23" s="11">
        <v>76.099999999999994</v>
      </c>
      <c r="J23" s="3">
        <f t="shared" si="0"/>
        <v>86.7</v>
      </c>
      <c r="K23" s="3">
        <f t="shared" si="1"/>
        <v>101.9</v>
      </c>
      <c r="L23" s="3">
        <f t="shared" si="2"/>
        <v>88.1</v>
      </c>
      <c r="M23" s="13">
        <f t="shared" ref="M23:O27" si="4">F23-J23</f>
        <v>6.5999999999999943</v>
      </c>
      <c r="N23" s="13">
        <f t="shared" si="4"/>
        <v>-19.900000000000006</v>
      </c>
      <c r="O23" s="13">
        <f t="shared" si="4"/>
        <v>-12</v>
      </c>
      <c r="Q23" s="79"/>
    </row>
    <row r="24" spans="2:17" s="3" customFormat="1" ht="24" customHeight="1" x14ac:dyDescent="0.25">
      <c r="B24" s="87" t="s">
        <v>24</v>
      </c>
      <c r="C24" s="10">
        <v>28009</v>
      </c>
      <c r="D24" s="11">
        <v>12.8</v>
      </c>
      <c r="E24" s="12">
        <v>357719</v>
      </c>
      <c r="F24" s="11">
        <v>77</v>
      </c>
      <c r="G24" s="11">
        <v>90.1</v>
      </c>
      <c r="H24" s="11">
        <v>69</v>
      </c>
      <c r="J24" s="3">
        <f t="shared" si="0"/>
        <v>707.7</v>
      </c>
      <c r="K24" s="3">
        <f t="shared" si="1"/>
        <v>71.5</v>
      </c>
      <c r="L24" s="3">
        <f t="shared" si="2"/>
        <v>506.3</v>
      </c>
      <c r="M24" s="13">
        <f t="shared" si="4"/>
        <v>-630.70000000000005</v>
      </c>
      <c r="N24" s="13">
        <f t="shared" si="4"/>
        <v>18.599999999999994</v>
      </c>
      <c r="O24" s="13">
        <f t="shared" si="4"/>
        <v>-437.3</v>
      </c>
    </row>
    <row r="25" spans="2:17" s="3" customFormat="1" ht="24" customHeight="1" x14ac:dyDescent="0.25">
      <c r="B25" s="87" t="s">
        <v>25</v>
      </c>
      <c r="C25" s="10">
        <v>5294</v>
      </c>
      <c r="D25" s="11">
        <v>12.5</v>
      </c>
      <c r="E25" s="12">
        <v>66189</v>
      </c>
      <c r="F25" s="11">
        <v>61</v>
      </c>
      <c r="G25" s="11">
        <v>60.7</v>
      </c>
      <c r="H25" s="11">
        <v>37</v>
      </c>
      <c r="J25" s="3">
        <f t="shared" si="0"/>
        <v>405.4</v>
      </c>
      <c r="K25" s="3">
        <f t="shared" si="1"/>
        <v>54.8</v>
      </c>
      <c r="L25" s="3">
        <f t="shared" si="2"/>
        <v>222.8</v>
      </c>
      <c r="M25" s="13">
        <f t="shared" si="4"/>
        <v>-344.4</v>
      </c>
      <c r="N25" s="13">
        <f t="shared" si="4"/>
        <v>5.9000000000000057</v>
      </c>
      <c r="O25" s="13">
        <f t="shared" si="4"/>
        <v>-185.8</v>
      </c>
    </row>
    <row r="26" spans="2:17" s="3" customFormat="1" ht="24" customHeight="1" x14ac:dyDescent="0.25">
      <c r="B26" s="87" t="s">
        <v>26</v>
      </c>
      <c r="C26" s="10">
        <v>670295</v>
      </c>
      <c r="D26" s="11">
        <v>47.1</v>
      </c>
      <c r="E26" s="12">
        <v>31562119</v>
      </c>
      <c r="F26" s="11">
        <v>98.8</v>
      </c>
      <c r="G26" s="11">
        <v>71.5</v>
      </c>
      <c r="H26" s="11">
        <v>70.599999999999994</v>
      </c>
      <c r="J26" s="3">
        <f t="shared" si="0"/>
        <v>197.5</v>
      </c>
      <c r="K26" s="3">
        <f t="shared" si="1"/>
        <v>82.2</v>
      </c>
      <c r="L26" s="3">
        <f t="shared" si="2"/>
        <v>162.19999999999999</v>
      </c>
      <c r="M26" s="13">
        <f t="shared" si="4"/>
        <v>-98.7</v>
      </c>
      <c r="N26" s="13">
        <f t="shared" si="4"/>
        <v>-10.700000000000003</v>
      </c>
      <c r="O26" s="13">
        <f t="shared" si="4"/>
        <v>-91.6</v>
      </c>
    </row>
    <row r="27" spans="2:17" s="3" customFormat="1" ht="33" customHeight="1" x14ac:dyDescent="0.25">
      <c r="B27" s="87" t="s">
        <v>76</v>
      </c>
      <c r="C27" s="10">
        <v>91033</v>
      </c>
      <c r="D27" s="11">
        <v>18.8</v>
      </c>
      <c r="E27" s="12">
        <v>1715237</v>
      </c>
      <c r="F27" s="11">
        <v>171.1</v>
      </c>
      <c r="G27" s="11">
        <v>86.6</v>
      </c>
      <c r="H27" s="11">
        <v>148.6</v>
      </c>
      <c r="J27" s="3">
        <f t="shared" si="0"/>
        <v>280</v>
      </c>
      <c r="K27" s="3">
        <f t="shared" si="1"/>
        <v>92.2</v>
      </c>
      <c r="L27" s="3">
        <f t="shared" si="2"/>
        <v>258.39999999999998</v>
      </c>
      <c r="M27" s="13">
        <f t="shared" si="4"/>
        <v>-108.9</v>
      </c>
      <c r="N27" s="13">
        <f t="shared" si="4"/>
        <v>-5.6000000000000085</v>
      </c>
      <c r="O27" s="13">
        <f t="shared" si="4"/>
        <v>-109.79999999999998</v>
      </c>
    </row>
    <row r="28" spans="2:17" s="23" customFormat="1" ht="24" customHeight="1" x14ac:dyDescent="0.25">
      <c r="B28" s="96" t="s">
        <v>1</v>
      </c>
      <c r="C28" s="10"/>
      <c r="D28" s="11"/>
      <c r="E28" s="12"/>
      <c r="F28" s="11"/>
      <c r="G28" s="11"/>
      <c r="H28" s="11"/>
      <c r="J28" s="3"/>
      <c r="K28" s="3"/>
      <c r="L28" s="3"/>
      <c r="M28" s="13"/>
      <c r="N28" s="13"/>
      <c r="O28" s="13"/>
    </row>
    <row r="29" spans="2:17" s="3" customFormat="1" ht="24" customHeight="1" x14ac:dyDescent="0.25">
      <c r="B29" s="89" t="s">
        <v>28</v>
      </c>
      <c r="C29" s="10">
        <v>37983</v>
      </c>
      <c r="D29" s="11">
        <v>24</v>
      </c>
      <c r="E29" s="12">
        <v>912543</v>
      </c>
      <c r="F29" s="11">
        <v>232.3</v>
      </c>
      <c r="G29" s="11">
        <v>88.2</v>
      </c>
      <c r="H29" s="11">
        <v>205.4</v>
      </c>
      <c r="J29" s="3">
        <f t="shared" ref="J29:L33" si="5">ROUND(C29/C74*100,1)</f>
        <v>252.7</v>
      </c>
      <c r="K29" s="3">
        <f t="shared" si="5"/>
        <v>106.2</v>
      </c>
      <c r="L29" s="3">
        <f t="shared" si="5"/>
        <v>269.2</v>
      </c>
      <c r="M29" s="13">
        <f t="shared" ref="M29:O33" si="6">F29-J29</f>
        <v>-20.399999999999977</v>
      </c>
      <c r="N29" s="13">
        <f t="shared" si="6"/>
        <v>-18</v>
      </c>
      <c r="O29" s="13">
        <f t="shared" si="6"/>
        <v>-63.799999999999983</v>
      </c>
    </row>
    <row r="30" spans="2:17" s="3" customFormat="1" ht="24" customHeight="1" x14ac:dyDescent="0.25">
      <c r="B30" s="89" t="s">
        <v>29</v>
      </c>
      <c r="C30" s="10">
        <v>25829</v>
      </c>
      <c r="D30" s="11">
        <v>15.7</v>
      </c>
      <c r="E30" s="12">
        <v>406794</v>
      </c>
      <c r="F30" s="11">
        <v>148</v>
      </c>
      <c r="G30" s="11">
        <v>71.400000000000006</v>
      </c>
      <c r="H30" s="11">
        <v>105.9</v>
      </c>
      <c r="J30" s="3">
        <f t="shared" si="5"/>
        <v>162.4</v>
      </c>
      <c r="K30" s="3">
        <f t="shared" si="5"/>
        <v>86.7</v>
      </c>
      <c r="L30" s="3">
        <f t="shared" si="5"/>
        <v>141.5</v>
      </c>
      <c r="M30" s="13">
        <f t="shared" si="6"/>
        <v>-14.400000000000006</v>
      </c>
      <c r="N30" s="13">
        <f t="shared" si="6"/>
        <v>-15.299999999999997</v>
      </c>
      <c r="O30" s="13">
        <f t="shared" si="6"/>
        <v>-35.599999999999994</v>
      </c>
    </row>
    <row r="31" spans="2:17" s="3" customFormat="1" ht="24" customHeight="1" x14ac:dyDescent="0.25">
      <c r="B31" s="89" t="s">
        <v>30</v>
      </c>
      <c r="C31" s="10">
        <v>3745</v>
      </c>
      <c r="D31" s="11">
        <v>18.8</v>
      </c>
      <c r="E31" s="12">
        <v>70368</v>
      </c>
      <c r="F31" s="11">
        <v>145.5</v>
      </c>
      <c r="G31" s="11">
        <v>74</v>
      </c>
      <c r="H31" s="11">
        <v>107.5</v>
      </c>
      <c r="J31" s="3">
        <f t="shared" si="5"/>
        <v>279.5</v>
      </c>
      <c r="K31" s="3">
        <f t="shared" si="5"/>
        <v>75.5</v>
      </c>
      <c r="L31" s="3">
        <f t="shared" si="5"/>
        <v>210.9</v>
      </c>
      <c r="M31" s="13">
        <f t="shared" si="6"/>
        <v>-134</v>
      </c>
      <c r="N31" s="13">
        <f t="shared" si="6"/>
        <v>-1.5</v>
      </c>
      <c r="O31" s="13">
        <f t="shared" si="6"/>
        <v>-103.4</v>
      </c>
    </row>
    <row r="32" spans="2:17" s="3" customFormat="1" ht="24" customHeight="1" x14ac:dyDescent="0.25">
      <c r="B32" s="87" t="s">
        <v>31</v>
      </c>
      <c r="C32" s="10">
        <v>300355</v>
      </c>
      <c r="D32" s="102">
        <v>210</v>
      </c>
      <c r="E32" s="12">
        <v>63136692</v>
      </c>
      <c r="F32" s="11">
        <v>108.5</v>
      </c>
      <c r="G32" s="11">
        <v>75.5</v>
      </c>
      <c r="H32" s="11">
        <v>82.1</v>
      </c>
      <c r="J32" s="3">
        <f t="shared" si="5"/>
        <v>51.1</v>
      </c>
      <c r="K32" s="3">
        <f t="shared" si="5"/>
        <v>119.3</v>
      </c>
      <c r="L32" s="3">
        <f t="shared" si="5"/>
        <v>60.9</v>
      </c>
      <c r="M32" s="13">
        <f t="shared" si="6"/>
        <v>57.4</v>
      </c>
      <c r="N32" s="13">
        <f t="shared" si="6"/>
        <v>-43.8</v>
      </c>
      <c r="O32" s="13">
        <f t="shared" si="6"/>
        <v>21.199999999999996</v>
      </c>
    </row>
    <row r="33" spans="2:15" s="3" customFormat="1" ht="24" customHeight="1" x14ac:dyDescent="0.25">
      <c r="B33" s="90" t="s">
        <v>32</v>
      </c>
      <c r="C33" s="10">
        <v>180119</v>
      </c>
      <c r="D33" s="102">
        <v>520</v>
      </c>
      <c r="E33" s="12">
        <v>93644668</v>
      </c>
      <c r="F33" s="11">
        <v>91.1</v>
      </c>
      <c r="G33" s="11">
        <v>76.099999999999994</v>
      </c>
      <c r="H33" s="11">
        <v>69.400000000000006</v>
      </c>
      <c r="J33" s="3">
        <f t="shared" si="5"/>
        <v>62.9</v>
      </c>
      <c r="K33" s="3">
        <f t="shared" si="5"/>
        <v>125</v>
      </c>
      <c r="L33" s="3">
        <f t="shared" si="5"/>
        <v>78.599999999999994</v>
      </c>
      <c r="M33" s="13">
        <f t="shared" si="6"/>
        <v>28.199999999999996</v>
      </c>
      <c r="N33" s="13">
        <f t="shared" si="6"/>
        <v>-48.900000000000006</v>
      </c>
      <c r="O33" s="13">
        <f t="shared" si="6"/>
        <v>-9.1999999999999886</v>
      </c>
    </row>
    <row r="34" spans="2:15" s="70" customFormat="1" ht="21.95" customHeight="1" x14ac:dyDescent="0.2">
      <c r="J34" s="70">
        <f>ROUND('tabl 35(2)'!C6/C79*100,1)</f>
        <v>174.7</v>
      </c>
      <c r="K34" s="70">
        <f>ROUND('tabl 35(2)'!D6/D79*100,1)</f>
        <v>107.3</v>
      </c>
      <c r="L34" s="70">
        <f>ROUND('tabl 35(2)'!E6/E79*100,1)</f>
        <v>187.5</v>
      </c>
      <c r="M34" s="106">
        <f>'tabl 35(2)'!F6-J34</f>
        <v>-73.799999999999983</v>
      </c>
      <c r="N34" s="106">
        <f>'tabl 35(2)'!G6-K34</f>
        <v>-25.099999999999994</v>
      </c>
      <c r="O34" s="106">
        <f>'tabl 35(2)'!H6-L34</f>
        <v>-104.4</v>
      </c>
    </row>
    <row r="35" spans="2:15" s="3" customFormat="1" ht="21.95" customHeight="1" x14ac:dyDescent="0.2">
      <c r="J35" s="3">
        <f>ROUND('tabl 35(2)'!C7/C80*100,1)</f>
        <v>172.1</v>
      </c>
      <c r="K35" s="3">
        <f>ROUND('tabl 35(2)'!D7/D80*100,1)</f>
        <v>108.4</v>
      </c>
      <c r="L35" s="3">
        <f>ROUND('tabl 35(2)'!E7/E80*100,1)</f>
        <v>186.3</v>
      </c>
      <c r="M35" s="13">
        <f>'tabl 35(2)'!F7-J35</f>
        <v>-72.5</v>
      </c>
      <c r="N35" s="13">
        <f>'tabl 35(2)'!G7-K35</f>
        <v>-25.600000000000009</v>
      </c>
      <c r="O35" s="13">
        <f>'tabl 35(2)'!H7-L35</f>
        <v>-103.9</v>
      </c>
    </row>
    <row r="36" spans="2:15" s="3" customFormat="1" ht="21.95" customHeight="1" x14ac:dyDescent="0.2">
      <c r="J36" s="3">
        <f>ROUND('tabl 35(2)'!C8/C81*100,1)</f>
        <v>171.1</v>
      </c>
      <c r="K36" s="3">
        <f>ROUND('tabl 35(2)'!D8/D81*100,1)</f>
        <v>107.4</v>
      </c>
      <c r="L36" s="3">
        <f>ROUND('tabl 35(2)'!E8/E81*100,1)</f>
        <v>183.8</v>
      </c>
      <c r="M36" s="13">
        <f>'tabl 35(2)'!F8-J36</f>
        <v>-67.8</v>
      </c>
      <c r="N36" s="13">
        <f>'tabl 35(2)'!G8-K36</f>
        <v>-25.5</v>
      </c>
      <c r="O36" s="13">
        <f>'tabl 35(2)'!H8-L36</f>
        <v>-99.100000000000009</v>
      </c>
    </row>
    <row r="37" spans="2:15" s="3" customFormat="1" ht="21.95" customHeight="1" x14ac:dyDescent="0.2">
      <c r="J37" s="3">
        <f>ROUND('tabl 35(2)'!C9/C82*100,1)</f>
        <v>188</v>
      </c>
      <c r="K37" s="3">
        <f>ROUND('tabl 35(2)'!D9/D82*100,1)</f>
        <v>133.1</v>
      </c>
      <c r="L37" s="3">
        <f>ROUND('tabl 35(2)'!E9/E82*100,1)</f>
        <v>250.9</v>
      </c>
      <c r="M37" s="13">
        <f>'tabl 35(2)'!F9-J37</f>
        <v>-121.9</v>
      </c>
      <c r="N37" s="13">
        <f>'tabl 35(2)'!G9-K37</f>
        <v>-49.599999999999994</v>
      </c>
      <c r="O37" s="13">
        <f>'tabl 35(2)'!H9-L37</f>
        <v>-195.7</v>
      </c>
    </row>
    <row r="38" spans="2:15" s="3" customFormat="1" ht="21.95" customHeight="1" x14ac:dyDescent="0.2">
      <c r="J38" s="3">
        <f>ROUND('tabl 35(2)'!C10/C83*100,1)</f>
        <v>247.9</v>
      </c>
      <c r="K38" s="3">
        <f>ROUND('tabl 35(2)'!D10/D83*100,1)</f>
        <v>104</v>
      </c>
      <c r="L38" s="3">
        <f>ROUND('tabl 35(2)'!E10/E83*100,1)</f>
        <v>259.60000000000002</v>
      </c>
      <c r="M38" s="13">
        <f>'tabl 35(2)'!F10-J38</f>
        <v>-110.1</v>
      </c>
      <c r="N38" s="13">
        <f>'tabl 35(2)'!G10-K38</f>
        <v>-14.299999999999997</v>
      </c>
      <c r="O38" s="13">
        <f>'tabl 35(2)'!H10-L38</f>
        <v>-135.60000000000002</v>
      </c>
    </row>
    <row r="39" spans="2:15" s="3" customFormat="1" ht="21.95" customHeight="1" x14ac:dyDescent="0.2">
      <c r="J39" s="3">
        <f>ROUND('tabl 35(2)'!C11/C85*100,1)</f>
        <v>4066.4</v>
      </c>
      <c r="K39" s="3">
        <f>ROUND('tabl 35(2)'!D11/D85*100,1)</f>
        <v>78.3</v>
      </c>
      <c r="L39" s="3">
        <f>ROUND('tabl 35(2)'!E11/E85*100,1)</f>
        <v>3184.8</v>
      </c>
      <c r="M39" s="13">
        <f>'tabl 35(2)'!F11-J39</f>
        <v>-3930.8</v>
      </c>
      <c r="N39" s="13">
        <f>'tabl 35(2)'!G11-K39</f>
        <v>12.600000000000009</v>
      </c>
      <c r="O39" s="13">
        <f>'tabl 35(2)'!H11-L39</f>
        <v>-3061.5</v>
      </c>
    </row>
    <row r="40" spans="2:15" s="3" customFormat="1" ht="21.95" customHeight="1" x14ac:dyDescent="0.2">
      <c r="M40" s="13"/>
      <c r="N40" s="13"/>
      <c r="O40" s="13"/>
    </row>
    <row r="41" spans="2:15" s="3" customFormat="1" ht="21.95" customHeight="1" x14ac:dyDescent="0.2">
      <c r="M41" s="13"/>
      <c r="N41" s="13"/>
      <c r="O41" s="13"/>
    </row>
    <row r="42" spans="2:15" s="3" customFormat="1" ht="16.5" customHeight="1" x14ac:dyDescent="0.2">
      <c r="B42" s="81"/>
      <c r="C42" s="43"/>
      <c r="D42" s="64"/>
      <c r="E42" s="43"/>
      <c r="F42" s="64"/>
      <c r="G42" s="64"/>
      <c r="H42" s="64"/>
      <c r="M42" s="13"/>
      <c r="N42" s="13"/>
      <c r="O42" s="13"/>
    </row>
    <row r="43" spans="2:15" s="3" customFormat="1" ht="14.25" x14ac:dyDescent="0.2">
      <c r="B43" s="75"/>
      <c r="C43" s="43"/>
      <c r="D43" s="64"/>
      <c r="E43" s="43"/>
      <c r="F43" s="64"/>
      <c r="G43" s="64"/>
      <c r="H43" s="64"/>
      <c r="J43" s="3">
        <f t="shared" ref="J43:L45" si="7">ROUND(C43/C86*100,1)</f>
        <v>0</v>
      </c>
      <c r="K43" s="3">
        <f t="shared" si="7"/>
        <v>0</v>
      </c>
      <c r="L43" s="3">
        <f t="shared" si="7"/>
        <v>0</v>
      </c>
      <c r="M43" s="13">
        <f t="shared" ref="M43:O45" si="8">F43-J43</f>
        <v>0</v>
      </c>
      <c r="N43" s="13">
        <f t="shared" si="8"/>
        <v>0</v>
      </c>
      <c r="O43" s="13">
        <f t="shared" si="8"/>
        <v>0</v>
      </c>
    </row>
    <row r="44" spans="2:15" s="3" customFormat="1" ht="14.25" x14ac:dyDescent="0.2">
      <c r="B44" s="77"/>
      <c r="C44" s="43"/>
      <c r="D44" s="64"/>
      <c r="E44" s="43"/>
      <c r="F44" s="64"/>
      <c r="G44" s="64"/>
      <c r="H44" s="64"/>
      <c r="J44" s="3">
        <f t="shared" si="7"/>
        <v>0</v>
      </c>
      <c r="K44" s="3">
        <f t="shared" si="7"/>
        <v>0</v>
      </c>
      <c r="L44" s="3">
        <f t="shared" si="7"/>
        <v>0</v>
      </c>
      <c r="M44" s="13">
        <f t="shared" si="8"/>
        <v>0</v>
      </c>
      <c r="N44" s="13">
        <f t="shared" si="8"/>
        <v>0</v>
      </c>
      <c r="O44" s="13">
        <f t="shared" si="8"/>
        <v>0</v>
      </c>
    </row>
    <row r="45" spans="2:15" s="3" customFormat="1" ht="14.25" x14ac:dyDescent="0.2">
      <c r="B45" s="77"/>
      <c r="C45" s="43"/>
      <c r="D45" s="65"/>
      <c r="E45" s="43"/>
      <c r="F45" s="64"/>
      <c r="G45" s="64"/>
      <c r="H45" s="64"/>
      <c r="J45" s="3">
        <f t="shared" si="7"/>
        <v>0</v>
      </c>
      <c r="K45" s="3">
        <f t="shared" si="7"/>
        <v>0</v>
      </c>
      <c r="L45" s="3">
        <f t="shared" si="7"/>
        <v>0</v>
      </c>
      <c r="M45" s="13">
        <f t="shared" si="8"/>
        <v>0</v>
      </c>
      <c r="N45" s="13">
        <f t="shared" si="8"/>
        <v>0</v>
      </c>
      <c r="O45" s="13">
        <f t="shared" si="8"/>
        <v>0</v>
      </c>
    </row>
    <row r="46" spans="2:15" s="23" customFormat="1" ht="14.25" x14ac:dyDescent="0.2">
      <c r="B46" s="80"/>
      <c r="C46" s="43"/>
      <c r="D46" s="64"/>
      <c r="E46" s="43"/>
      <c r="F46" s="64"/>
      <c r="G46" s="64"/>
      <c r="H46" s="64"/>
      <c r="J46" s="3"/>
      <c r="K46" s="3"/>
      <c r="L46" s="3"/>
      <c r="M46" s="13"/>
      <c r="N46" s="13"/>
      <c r="O46" s="13"/>
    </row>
    <row r="47" spans="2:15" s="3" customFormat="1" ht="14.25" x14ac:dyDescent="0.2">
      <c r="B47" s="78"/>
      <c r="C47" s="43"/>
      <c r="D47" s="65"/>
      <c r="E47" s="43"/>
      <c r="F47" s="64"/>
      <c r="G47" s="64"/>
      <c r="H47" s="64"/>
      <c r="J47" s="3">
        <f>ROUND(C47/C90*100,1)</f>
        <v>0</v>
      </c>
      <c r="K47" s="3">
        <f>ROUND(D47/D90*100,1)</f>
        <v>0</v>
      </c>
      <c r="L47" s="3">
        <f>ROUND(E47/E90*100,1)</f>
        <v>0</v>
      </c>
      <c r="M47" s="13">
        <f>F47-J47</f>
        <v>0</v>
      </c>
      <c r="N47" s="13">
        <f>G47-K47</f>
        <v>0</v>
      </c>
      <c r="O47" s="13">
        <f>H47-L47</f>
        <v>0</v>
      </c>
    </row>
    <row r="48" spans="2:15" s="3" customFormat="1" ht="14.25" x14ac:dyDescent="0.2">
      <c r="B48" s="31"/>
      <c r="C48" s="32"/>
      <c r="D48" s="33"/>
      <c r="E48" s="32"/>
      <c r="F48" s="34"/>
      <c r="G48" s="34"/>
      <c r="H48" s="34"/>
    </row>
    <row r="49" spans="2:8" x14ac:dyDescent="0.2">
      <c r="C49" s="35"/>
      <c r="D49" s="36"/>
      <c r="E49" s="35"/>
    </row>
    <row r="50" spans="2:8" hidden="1" x14ac:dyDescent="0.2">
      <c r="B50">
        <v>2005</v>
      </c>
    </row>
    <row r="51" spans="2:8" hidden="1" x14ac:dyDescent="0.2">
      <c r="B51" s="4" t="s">
        <v>8</v>
      </c>
      <c r="C51" s="10">
        <v>8328904</v>
      </c>
      <c r="D51" s="11">
        <v>32.299999999999997</v>
      </c>
      <c r="E51" s="10">
        <v>269278459</v>
      </c>
      <c r="F51" s="37"/>
      <c r="G51" s="37"/>
      <c r="H51" s="37"/>
    </row>
    <row r="52" spans="2:8" hidden="1" x14ac:dyDescent="0.2">
      <c r="B52" s="14" t="s">
        <v>9</v>
      </c>
      <c r="C52" s="10">
        <v>7916767</v>
      </c>
      <c r="D52" s="11">
        <v>31.5</v>
      </c>
      <c r="E52" s="10">
        <v>249003109</v>
      </c>
      <c r="F52" s="37"/>
      <c r="G52" s="37"/>
      <c r="H52" s="37"/>
    </row>
    <row r="53" spans="2:8" hidden="1" x14ac:dyDescent="0.2">
      <c r="B53" s="17" t="s">
        <v>10</v>
      </c>
      <c r="C53" s="10">
        <v>6480320</v>
      </c>
      <c r="D53" s="38">
        <v>32.4</v>
      </c>
      <c r="E53" s="10">
        <v>209839580</v>
      </c>
      <c r="F53" s="37"/>
      <c r="G53" s="37"/>
      <c r="H53" s="37"/>
    </row>
    <row r="54" spans="2:8" hidden="1" x14ac:dyDescent="0.2">
      <c r="B54" s="20" t="s">
        <v>11</v>
      </c>
      <c r="C54" s="10">
        <v>2218093</v>
      </c>
      <c r="D54" s="38">
        <v>39.5</v>
      </c>
      <c r="E54" s="10">
        <v>87714338</v>
      </c>
      <c r="F54" s="37"/>
      <c r="G54" s="37"/>
      <c r="H54" s="37"/>
    </row>
    <row r="55" spans="2:8" hidden="1" x14ac:dyDescent="0.2">
      <c r="B55" s="21" t="s">
        <v>12</v>
      </c>
      <c r="C55" s="10">
        <v>1851002</v>
      </c>
      <c r="D55" s="39">
        <v>41.2</v>
      </c>
      <c r="E55" s="40">
        <v>76321239</v>
      </c>
      <c r="F55" s="37"/>
      <c r="G55" s="37"/>
      <c r="H55" s="37"/>
    </row>
    <row r="56" spans="2:8" hidden="1" x14ac:dyDescent="0.2">
      <c r="B56" s="21" t="s">
        <v>13</v>
      </c>
      <c r="C56" s="10">
        <v>367091</v>
      </c>
      <c r="D56" s="39">
        <v>31</v>
      </c>
      <c r="E56" s="40">
        <v>11393099</v>
      </c>
      <c r="F56" s="37"/>
      <c r="G56" s="37"/>
      <c r="H56" s="37"/>
    </row>
    <row r="57" spans="2:8" hidden="1" x14ac:dyDescent="0.2">
      <c r="B57" s="20" t="s">
        <v>14</v>
      </c>
      <c r="C57" s="10">
        <v>1415336</v>
      </c>
      <c r="D57" s="39">
        <v>24.1</v>
      </c>
      <c r="E57" s="40">
        <v>34043116</v>
      </c>
      <c r="F57" s="37"/>
      <c r="G57" s="37"/>
      <c r="H57" s="37"/>
    </row>
    <row r="58" spans="2:8" hidden="1" x14ac:dyDescent="0.2">
      <c r="B58" s="20" t="s">
        <v>15</v>
      </c>
      <c r="C58" s="10">
        <v>1113143</v>
      </c>
      <c r="D58" s="38">
        <v>32.200000000000003</v>
      </c>
      <c r="E58" s="10">
        <v>35811556</v>
      </c>
      <c r="F58" s="37"/>
      <c r="G58" s="37"/>
      <c r="H58" s="37"/>
    </row>
    <row r="59" spans="2:8" hidden="1" x14ac:dyDescent="0.2">
      <c r="B59" s="21" t="s">
        <v>16</v>
      </c>
      <c r="C59" s="10">
        <v>144497</v>
      </c>
      <c r="D59" s="39">
        <v>38.200000000000003</v>
      </c>
      <c r="E59" s="40">
        <v>5523890</v>
      </c>
      <c r="F59" s="37"/>
      <c r="G59" s="37"/>
      <c r="H59" s="37"/>
    </row>
    <row r="60" spans="2:8" hidden="1" x14ac:dyDescent="0.2">
      <c r="B60" s="21" t="s">
        <v>17</v>
      </c>
      <c r="C60" s="10">
        <v>968646</v>
      </c>
      <c r="D60" s="39">
        <v>31.3</v>
      </c>
      <c r="E60" s="40">
        <v>30287666</v>
      </c>
      <c r="F60" s="37"/>
      <c r="G60" s="37"/>
      <c r="H60" s="37"/>
    </row>
    <row r="61" spans="2:8" hidden="1" x14ac:dyDescent="0.2">
      <c r="B61" s="20" t="s">
        <v>18</v>
      </c>
      <c r="C61" s="10">
        <v>539211</v>
      </c>
      <c r="D61" s="39">
        <v>24.6</v>
      </c>
      <c r="E61" s="40">
        <v>13241342</v>
      </c>
      <c r="F61" s="37"/>
      <c r="G61" s="37"/>
      <c r="H61" s="37"/>
    </row>
    <row r="62" spans="2:8" hidden="1" x14ac:dyDescent="0.2">
      <c r="B62" s="20" t="s">
        <v>19</v>
      </c>
      <c r="C62" s="10">
        <v>1194537</v>
      </c>
      <c r="D62" s="38">
        <v>32.700000000000003</v>
      </c>
      <c r="E62" s="10">
        <v>39029228</v>
      </c>
      <c r="F62" s="37"/>
      <c r="G62" s="37"/>
      <c r="H62" s="37"/>
    </row>
    <row r="63" spans="2:8" hidden="1" x14ac:dyDescent="0.2">
      <c r="B63" s="21" t="s">
        <v>20</v>
      </c>
      <c r="C63" s="10">
        <v>1076286</v>
      </c>
      <c r="D63" s="39">
        <v>33.299999999999997</v>
      </c>
      <c r="E63" s="40">
        <v>35854313</v>
      </c>
      <c r="F63" s="37"/>
      <c r="G63" s="37"/>
      <c r="H63" s="37"/>
    </row>
    <row r="64" spans="2:8" hidden="1" x14ac:dyDescent="0.2">
      <c r="B64" s="21" t="s">
        <v>21</v>
      </c>
      <c r="C64" s="10">
        <v>118250</v>
      </c>
      <c r="D64" s="39">
        <v>26.8</v>
      </c>
      <c r="E64" s="40">
        <v>3174915</v>
      </c>
      <c r="F64" s="37"/>
      <c r="G64" s="37"/>
      <c r="H64" s="37"/>
    </row>
    <row r="65" spans="2:8" hidden="1" x14ac:dyDescent="0.2">
      <c r="B65" s="20" t="s">
        <v>22</v>
      </c>
      <c r="C65" s="10">
        <v>1436447</v>
      </c>
      <c r="D65" s="38">
        <v>27.3</v>
      </c>
      <c r="E65" s="10">
        <v>39163529</v>
      </c>
      <c r="F65" s="37"/>
      <c r="G65" s="37"/>
      <c r="H65" s="37"/>
    </row>
    <row r="66" spans="2:8" hidden="1" x14ac:dyDescent="0.2">
      <c r="B66" s="21" t="s">
        <v>20</v>
      </c>
      <c r="C66" s="10">
        <v>65597</v>
      </c>
      <c r="D66" s="39">
        <v>30.4</v>
      </c>
      <c r="E66" s="40">
        <v>1993259</v>
      </c>
      <c r="F66" s="37"/>
      <c r="G66" s="37"/>
      <c r="H66" s="37"/>
    </row>
    <row r="67" spans="2:8" hidden="1" x14ac:dyDescent="0.2">
      <c r="B67" s="21" t="s">
        <v>21</v>
      </c>
      <c r="C67" s="10">
        <v>1370850</v>
      </c>
      <c r="D67" s="39">
        <v>27.1</v>
      </c>
      <c r="E67" s="40">
        <v>37170270</v>
      </c>
      <c r="F67" s="37"/>
      <c r="G67" s="37"/>
      <c r="H67" s="37"/>
    </row>
    <row r="68" spans="2:8" hidden="1" x14ac:dyDescent="0.2">
      <c r="B68" s="20" t="s">
        <v>23</v>
      </c>
      <c r="C68" s="10">
        <v>67531</v>
      </c>
      <c r="D68" s="39">
        <v>10.7</v>
      </c>
      <c r="E68" s="40">
        <v>720957</v>
      </c>
      <c r="F68" s="37"/>
      <c r="G68" s="37"/>
      <c r="H68" s="37"/>
    </row>
    <row r="69" spans="2:8" hidden="1" x14ac:dyDescent="0.2">
      <c r="B69" s="20" t="s">
        <v>24</v>
      </c>
      <c r="C69" s="10">
        <v>3958</v>
      </c>
      <c r="D69" s="39">
        <v>17.899999999999999</v>
      </c>
      <c r="E69" s="40">
        <v>70659</v>
      </c>
      <c r="F69" s="37"/>
      <c r="G69" s="37"/>
      <c r="H69" s="37"/>
    </row>
    <row r="70" spans="2:8" hidden="1" x14ac:dyDescent="0.2">
      <c r="B70" s="20" t="s">
        <v>25</v>
      </c>
      <c r="C70" s="10">
        <v>1306</v>
      </c>
      <c r="D70" s="39">
        <v>22.8</v>
      </c>
      <c r="E70" s="40">
        <v>29713</v>
      </c>
      <c r="F70" s="37"/>
      <c r="G70" s="37"/>
      <c r="H70" s="37"/>
    </row>
    <row r="71" spans="2:8" hidden="1" x14ac:dyDescent="0.2">
      <c r="B71" s="20" t="s">
        <v>26</v>
      </c>
      <c r="C71" s="10">
        <v>339342</v>
      </c>
      <c r="D71" s="39">
        <v>57.3</v>
      </c>
      <c r="E71" s="40">
        <v>19454021</v>
      </c>
      <c r="F71" s="37"/>
      <c r="G71" s="37"/>
      <c r="H71" s="37"/>
    </row>
    <row r="72" spans="2:8" hidden="1" x14ac:dyDescent="0.2">
      <c r="B72" s="20" t="s">
        <v>27</v>
      </c>
      <c r="C72" s="10">
        <v>32507</v>
      </c>
      <c r="D72" s="39">
        <v>20.399999999999999</v>
      </c>
      <c r="E72" s="40">
        <v>663735</v>
      </c>
      <c r="F72" s="37"/>
      <c r="G72" s="37"/>
      <c r="H72" s="37"/>
    </row>
    <row r="73" spans="2:8" hidden="1" x14ac:dyDescent="0.2">
      <c r="B73" s="22" t="s">
        <v>1</v>
      </c>
      <c r="C73" s="41"/>
      <c r="D73" s="42"/>
      <c r="E73" s="43"/>
      <c r="F73" s="37"/>
      <c r="G73" s="37"/>
      <c r="H73" s="37"/>
    </row>
    <row r="74" spans="2:8" hidden="1" x14ac:dyDescent="0.2">
      <c r="B74" s="24" t="s">
        <v>28</v>
      </c>
      <c r="C74" s="44">
        <v>15031</v>
      </c>
      <c r="D74" s="45">
        <v>22.6</v>
      </c>
      <c r="E74" s="40">
        <v>338968</v>
      </c>
      <c r="F74" s="37"/>
      <c r="G74" s="37"/>
      <c r="H74" s="37"/>
    </row>
    <row r="75" spans="2:8" hidden="1" x14ac:dyDescent="0.2">
      <c r="B75" s="24" t="s">
        <v>29</v>
      </c>
      <c r="C75" s="44">
        <v>15900</v>
      </c>
      <c r="D75" s="45">
        <v>18.100000000000001</v>
      </c>
      <c r="E75" s="40">
        <v>287431</v>
      </c>
      <c r="F75" s="37"/>
      <c r="G75" s="37"/>
      <c r="H75" s="37"/>
    </row>
    <row r="76" spans="2:8" hidden="1" x14ac:dyDescent="0.2">
      <c r="B76" s="24" t="s">
        <v>30</v>
      </c>
      <c r="C76" s="44">
        <v>1340</v>
      </c>
      <c r="D76" s="45">
        <v>24.9</v>
      </c>
      <c r="E76" s="40">
        <v>33372</v>
      </c>
      <c r="F76" s="37"/>
      <c r="G76" s="37"/>
      <c r="H76" s="37"/>
    </row>
    <row r="77" spans="2:8" hidden="1" x14ac:dyDescent="0.2">
      <c r="B77" s="20" t="s">
        <v>31</v>
      </c>
      <c r="C77" s="44">
        <v>588184</v>
      </c>
      <c r="D77" s="45">
        <v>176</v>
      </c>
      <c r="E77" s="40">
        <v>103692526</v>
      </c>
      <c r="F77" s="37"/>
      <c r="G77" s="37"/>
      <c r="H77" s="37"/>
    </row>
    <row r="78" spans="2:8" hidden="1" x14ac:dyDescent="0.2">
      <c r="B78" s="20" t="s">
        <v>32</v>
      </c>
      <c r="C78" s="18">
        <v>286179</v>
      </c>
      <c r="D78" s="46">
        <v>416</v>
      </c>
      <c r="E78" s="47">
        <v>119124440</v>
      </c>
      <c r="F78" s="40"/>
      <c r="G78" s="40">
        <v>416</v>
      </c>
      <c r="H78" s="40">
        <v>119124440</v>
      </c>
    </row>
    <row r="79" spans="2:8" ht="14.25" hidden="1" x14ac:dyDescent="0.2">
      <c r="B79" s="20" t="s">
        <v>40</v>
      </c>
      <c r="C79" s="12">
        <v>569220</v>
      </c>
      <c r="D79" s="48">
        <v>25.9</v>
      </c>
      <c r="E79" s="10">
        <v>14736262</v>
      </c>
      <c r="F79" s="37"/>
      <c r="G79" s="37"/>
      <c r="H79" s="37"/>
    </row>
    <row r="80" spans="2:8" hidden="1" x14ac:dyDescent="0.2">
      <c r="B80" s="20" t="s">
        <v>33</v>
      </c>
      <c r="C80" s="12">
        <v>550200</v>
      </c>
      <c r="D80" s="48">
        <v>26.3</v>
      </c>
      <c r="E80" s="10">
        <v>14497557</v>
      </c>
      <c r="F80" s="37"/>
      <c r="G80" s="37"/>
      <c r="H80" s="37"/>
    </row>
    <row r="81" spans="2:14" hidden="1" x14ac:dyDescent="0.2">
      <c r="B81" s="24" t="s">
        <v>16</v>
      </c>
      <c r="C81" s="10">
        <v>516757</v>
      </c>
      <c r="D81" s="39">
        <v>27</v>
      </c>
      <c r="E81" s="40">
        <v>13952851</v>
      </c>
      <c r="F81" s="37"/>
      <c r="G81" s="37"/>
      <c r="H81" s="37"/>
    </row>
    <row r="82" spans="2:14" hidden="1" x14ac:dyDescent="0.2">
      <c r="B82" s="24" t="s">
        <v>17</v>
      </c>
      <c r="C82" s="12">
        <v>33442</v>
      </c>
      <c r="D82" s="49">
        <v>16.3</v>
      </c>
      <c r="E82" s="44">
        <v>544706</v>
      </c>
      <c r="F82" s="37"/>
      <c r="G82" s="37"/>
      <c r="H82" s="37"/>
    </row>
    <row r="83" spans="2:14" hidden="1" x14ac:dyDescent="0.2">
      <c r="B83" s="20" t="s">
        <v>34</v>
      </c>
      <c r="C83" s="10">
        <v>19020</v>
      </c>
      <c r="D83" s="39">
        <v>12.6</v>
      </c>
      <c r="E83" s="40">
        <v>238705</v>
      </c>
      <c r="F83" s="37"/>
      <c r="G83" s="37"/>
      <c r="H83" s="37"/>
    </row>
    <row r="84" spans="2:14" hidden="1" x14ac:dyDescent="0.2">
      <c r="B84" s="22" t="s">
        <v>1</v>
      </c>
      <c r="C84" s="28"/>
      <c r="D84" s="19"/>
      <c r="E84" s="50"/>
      <c r="F84" s="37"/>
      <c r="G84" s="37"/>
      <c r="H84" s="37"/>
    </row>
    <row r="85" spans="2:14" hidden="1" x14ac:dyDescent="0.2">
      <c r="B85" s="30" t="s">
        <v>35</v>
      </c>
      <c r="C85" s="51">
        <v>1016</v>
      </c>
      <c r="D85" s="45">
        <v>16.600000000000001</v>
      </c>
      <c r="E85" s="40">
        <v>16848</v>
      </c>
      <c r="F85" s="37"/>
      <c r="G85" s="37"/>
      <c r="H85" s="37"/>
    </row>
    <row r="86" spans="2:14" hidden="1" x14ac:dyDescent="0.2">
      <c r="B86" s="29" t="s">
        <v>41</v>
      </c>
      <c r="C86" s="52">
        <v>5972</v>
      </c>
      <c r="D86" s="53">
        <v>23.6</v>
      </c>
      <c r="E86" s="47">
        <v>140707</v>
      </c>
      <c r="F86" s="40">
        <v>5972</v>
      </c>
      <c r="G86" s="37">
        <v>23.6</v>
      </c>
      <c r="H86" s="40">
        <v>140707</v>
      </c>
    </row>
    <row r="87" spans="2:14" hidden="1" x14ac:dyDescent="0.2">
      <c r="B87" s="4" t="s">
        <v>37</v>
      </c>
      <c r="C87" s="52">
        <v>195</v>
      </c>
      <c r="D87" s="53">
        <v>23.9</v>
      </c>
      <c r="E87" s="47">
        <v>4661</v>
      </c>
      <c r="F87" s="40">
        <v>195</v>
      </c>
      <c r="G87" s="37">
        <v>23.9</v>
      </c>
      <c r="H87" s="40">
        <v>4661</v>
      </c>
    </row>
    <row r="88" spans="2:14" hidden="1" x14ac:dyDescent="0.2">
      <c r="B88" s="4" t="s">
        <v>38</v>
      </c>
      <c r="C88" s="10">
        <v>41804</v>
      </c>
      <c r="D88" s="54">
        <v>372</v>
      </c>
      <c r="E88" s="40">
        <v>15567283</v>
      </c>
      <c r="F88" s="37"/>
      <c r="G88" s="37"/>
      <c r="H88" s="37"/>
    </row>
    <row r="89" spans="2:14" hidden="1" x14ac:dyDescent="0.2">
      <c r="B89" s="22" t="s">
        <v>1</v>
      </c>
      <c r="C89" s="28"/>
      <c r="D89" s="19"/>
      <c r="E89" s="43"/>
      <c r="F89" s="37"/>
      <c r="G89" s="55"/>
      <c r="H89" s="37"/>
    </row>
    <row r="90" spans="2:14" hidden="1" x14ac:dyDescent="0.2">
      <c r="B90" s="30" t="s">
        <v>39</v>
      </c>
      <c r="C90" s="10">
        <v>30599</v>
      </c>
      <c r="D90" s="54">
        <v>402</v>
      </c>
      <c r="E90" s="40">
        <v>12300962</v>
      </c>
      <c r="F90" s="37"/>
      <c r="G90" s="37"/>
      <c r="H90" s="37"/>
    </row>
    <row r="91" spans="2:14" hidden="1" x14ac:dyDescent="0.2"/>
    <row r="92" spans="2:14" hidden="1" x14ac:dyDescent="0.2"/>
    <row r="93" spans="2:14" hidden="1" x14ac:dyDescent="0.2">
      <c r="B93">
        <v>2006</v>
      </c>
    </row>
    <row r="94" spans="2:14" ht="18.75" hidden="1" customHeight="1" x14ac:dyDescent="0.2">
      <c r="B94" s="56" t="s">
        <v>32</v>
      </c>
      <c r="C94" s="57">
        <v>262046</v>
      </c>
      <c r="D94" s="57">
        <v>438</v>
      </c>
      <c r="E94" s="57">
        <v>114748201</v>
      </c>
    </row>
    <row r="95" spans="2:14" s="61" customFormat="1" ht="18.75" hidden="1" customHeight="1" x14ac:dyDescent="0.2">
      <c r="B95" s="20" t="s">
        <v>40</v>
      </c>
      <c r="C95" s="58">
        <v>657860</v>
      </c>
      <c r="D95" s="59">
        <v>25.6</v>
      </c>
      <c r="E95" s="59">
        <v>16818442</v>
      </c>
      <c r="F95" s="60"/>
      <c r="G95" s="60"/>
      <c r="H95" s="60"/>
    </row>
    <row r="96" spans="2:14" s="63" customFormat="1" ht="18.75" hidden="1" customHeight="1" x14ac:dyDescent="0.2">
      <c r="B96" s="20" t="s">
        <v>33</v>
      </c>
      <c r="C96" s="58">
        <v>623853</v>
      </c>
      <c r="D96" s="62">
        <v>26.5</v>
      </c>
      <c r="E96" s="62">
        <v>16515249</v>
      </c>
      <c r="F96" s="60"/>
      <c r="G96" s="60"/>
      <c r="H96" s="60"/>
      <c r="J96" s="61"/>
      <c r="K96" s="64"/>
      <c r="L96" s="65"/>
      <c r="M96" s="64"/>
      <c r="N96" s="64"/>
    </row>
    <row r="97" spans="2:14" s="61" customFormat="1" ht="18.75" hidden="1" customHeight="1" x14ac:dyDescent="0.2">
      <c r="B97" s="24" t="s">
        <v>16</v>
      </c>
      <c r="C97" s="58">
        <v>581421</v>
      </c>
      <c r="D97" s="62">
        <v>27.4</v>
      </c>
      <c r="E97" s="62">
        <v>15923238</v>
      </c>
      <c r="F97" s="60"/>
      <c r="G97" s="60"/>
      <c r="H97" s="60"/>
      <c r="K97" s="64"/>
      <c r="L97" s="65"/>
      <c r="M97" s="64"/>
      <c r="N97" s="64"/>
    </row>
    <row r="98" spans="2:14" s="61" customFormat="1" ht="18.75" hidden="1" customHeight="1" x14ac:dyDescent="0.2">
      <c r="B98" s="24" t="s">
        <v>17</v>
      </c>
      <c r="C98" s="58">
        <v>42432</v>
      </c>
      <c r="D98" s="58">
        <v>14</v>
      </c>
      <c r="E98" s="58">
        <v>592011</v>
      </c>
      <c r="F98" s="60"/>
      <c r="G98" s="60"/>
      <c r="H98" s="60"/>
      <c r="K98" s="63"/>
      <c r="L98" s="63"/>
      <c r="M98" s="60"/>
      <c r="N98" s="60"/>
    </row>
    <row r="99" spans="2:14" s="61" customFormat="1" ht="18.75" hidden="1" customHeight="1" x14ac:dyDescent="0.2">
      <c r="B99" s="20" t="s">
        <v>34</v>
      </c>
      <c r="C99" s="58">
        <v>34007</v>
      </c>
      <c r="D99" s="58">
        <v>8.9</v>
      </c>
      <c r="E99" s="58">
        <v>303193</v>
      </c>
      <c r="F99" s="60"/>
      <c r="G99" s="60"/>
      <c r="H99" s="60"/>
      <c r="K99" s="60"/>
      <c r="L99" s="60"/>
      <c r="M99" s="60"/>
      <c r="N99" s="60"/>
    </row>
    <row r="100" spans="2:14" s="61" customFormat="1" ht="18.75" hidden="1" customHeight="1" x14ac:dyDescent="0.2">
      <c r="B100" s="22" t="s">
        <v>1</v>
      </c>
      <c r="C100" s="58"/>
      <c r="D100" s="58"/>
      <c r="E100" s="58"/>
      <c r="F100" s="63"/>
      <c r="G100" s="63"/>
      <c r="H100" s="63"/>
      <c r="K100" s="60"/>
      <c r="L100" s="60"/>
      <c r="M100" s="60"/>
      <c r="N100" s="60"/>
    </row>
    <row r="101" spans="2:14" ht="17.100000000000001" hidden="1" customHeight="1" x14ac:dyDescent="0.2">
      <c r="B101" s="30" t="s">
        <v>35</v>
      </c>
      <c r="C101" s="58">
        <v>1391</v>
      </c>
      <c r="D101" s="58">
        <v>9.6999999999999993</v>
      </c>
      <c r="E101" s="58">
        <v>13482</v>
      </c>
      <c r="J101" s="61"/>
      <c r="K101" s="61"/>
      <c r="L101" s="61"/>
    </row>
    <row r="102" spans="2:14" ht="17.100000000000001" hidden="1" customHeight="1" x14ac:dyDescent="0.2"/>
    <row r="103" spans="2:14" ht="17.100000000000001" customHeight="1" x14ac:dyDescent="0.2">
      <c r="C103" s="35"/>
      <c r="D103" s="35"/>
      <c r="E103" s="35"/>
    </row>
    <row r="104" spans="2:14" ht="17.100000000000001" customHeight="1" x14ac:dyDescent="0.2">
      <c r="C104" s="35"/>
      <c r="D104" s="35"/>
      <c r="E104" s="35"/>
    </row>
    <row r="105" spans="2:14" ht="15.75" customHeight="1" x14ac:dyDescent="0.2">
      <c r="C105" s="35"/>
      <c r="D105" s="35"/>
      <c r="E105" s="35"/>
    </row>
    <row r="106" spans="2:14" ht="15.75" customHeight="1" x14ac:dyDescent="0.2">
      <c r="C106" s="35"/>
      <c r="D106" s="35"/>
      <c r="E106" s="35"/>
    </row>
    <row r="107" spans="2:14" ht="15.75" customHeight="1" x14ac:dyDescent="0.2">
      <c r="C107" s="35"/>
      <c r="D107" s="35"/>
      <c r="E107" s="35"/>
    </row>
    <row r="108" spans="2:14" ht="15.75" customHeight="1" x14ac:dyDescent="0.2">
      <c r="C108" s="35"/>
      <c r="D108" s="35"/>
      <c r="E108" s="35"/>
    </row>
    <row r="109" spans="2:14" ht="17.100000000000001" customHeight="1" x14ac:dyDescent="0.2">
      <c r="C109" s="35"/>
      <c r="D109" s="35"/>
      <c r="E109" s="35"/>
    </row>
    <row r="110" spans="2:14" ht="17.100000000000001" customHeight="1" x14ac:dyDescent="0.2">
      <c r="C110" s="35"/>
      <c r="D110" s="35"/>
      <c r="E110" s="35"/>
    </row>
    <row r="111" spans="2:14" ht="17.100000000000001" customHeight="1" x14ac:dyDescent="0.2">
      <c r="C111" s="35"/>
      <c r="D111" s="35"/>
      <c r="E111" s="35"/>
    </row>
    <row r="112" spans="2:14" ht="17.100000000000001" customHeight="1" x14ac:dyDescent="0.2">
      <c r="C112" s="35"/>
      <c r="D112" s="35"/>
      <c r="E112" s="35"/>
    </row>
    <row r="113" spans="3:5" ht="24.75" customHeight="1" x14ac:dyDescent="0.2">
      <c r="C113" s="35"/>
      <c r="D113" s="35"/>
      <c r="E113" s="35"/>
    </row>
    <row r="114" spans="3:5" ht="17.100000000000001" customHeight="1" x14ac:dyDescent="0.2">
      <c r="C114" s="35"/>
      <c r="D114" s="35"/>
      <c r="E114" s="35"/>
    </row>
    <row r="115" spans="3:5" ht="17.100000000000001" customHeight="1" x14ac:dyDescent="0.2">
      <c r="C115" s="35"/>
      <c r="D115" s="35"/>
      <c r="E115" s="35"/>
    </row>
    <row r="116" spans="3:5" ht="17.100000000000001" customHeight="1" x14ac:dyDescent="0.2"/>
    <row r="117" spans="3:5" ht="17.100000000000001" customHeight="1" x14ac:dyDescent="0.2"/>
    <row r="118" spans="3:5" ht="17.100000000000001" customHeight="1" x14ac:dyDescent="0.2"/>
    <row r="119" spans="3:5" ht="17.100000000000001" customHeight="1" x14ac:dyDescent="0.2"/>
    <row r="120" spans="3:5" ht="17.100000000000001" customHeight="1" x14ac:dyDescent="0.2"/>
    <row r="121" spans="3:5" ht="17.100000000000001" customHeight="1" x14ac:dyDescent="0.2"/>
    <row r="122" spans="3:5" ht="17.100000000000001" customHeight="1" x14ac:dyDescent="0.2"/>
    <row r="123" spans="3:5" ht="17.100000000000001" customHeight="1" x14ac:dyDescent="0.2"/>
    <row r="124" spans="3:5" ht="17.100000000000001" customHeight="1" x14ac:dyDescent="0.2"/>
    <row r="125" spans="3:5" ht="17.100000000000001" customHeight="1" x14ac:dyDescent="0.2"/>
    <row r="126" spans="3:5" ht="17.100000000000001" customHeight="1" x14ac:dyDescent="0.2"/>
    <row r="127" spans="3:5" ht="17.100000000000001" customHeight="1" x14ac:dyDescent="0.2"/>
    <row r="128" spans="3:5" ht="17.100000000000001" customHeight="1" x14ac:dyDescent="0.2"/>
  </sheetData>
  <mergeCells count="5">
    <mergeCell ref="B3:B4"/>
    <mergeCell ref="C3:C4"/>
    <mergeCell ref="D3:D4"/>
    <mergeCell ref="E3:E4"/>
    <mergeCell ref="F4:H4"/>
  </mergeCells>
  <pageMargins left="0.78740157480314965" right="0.78740157480314965" top="0.78740157480314965" bottom="0.78740157480314965" header="0" footer="0"/>
  <pageSetup paperSize="9" scale="83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127"/>
  <sheetViews>
    <sheetView topLeftCell="B1" workbookViewId="0">
      <selection activeCell="B12" sqref="B12"/>
    </sheetView>
  </sheetViews>
  <sheetFormatPr defaultRowHeight="12.75" x14ac:dyDescent="0.2"/>
  <cols>
    <col min="1" max="1" width="2.28515625" customWidth="1"/>
    <col min="2" max="2" width="31.140625" customWidth="1"/>
    <col min="3" max="3" width="13.5703125" customWidth="1"/>
    <col min="4" max="4" width="11.140625" customWidth="1"/>
    <col min="5" max="5" width="12.5703125" bestFit="1" customWidth="1"/>
    <col min="6" max="6" width="12.85546875" customWidth="1"/>
    <col min="7" max="7" width="9.85546875" customWidth="1"/>
    <col min="8" max="8" width="12.85546875" customWidth="1"/>
    <col min="9" max="9" width="8" customWidth="1"/>
    <col min="10" max="11" width="0" hidden="1" customWidth="1"/>
    <col min="12" max="12" width="10.42578125" hidden="1" customWidth="1"/>
    <col min="13" max="16" width="0" hidden="1" customWidth="1"/>
  </cols>
  <sheetData>
    <row r="1" spans="2:15" ht="14.25" x14ac:dyDescent="0.2">
      <c r="B1" s="76"/>
      <c r="H1" s="1">
        <v>85</v>
      </c>
    </row>
    <row r="2" spans="2:15" ht="20.25" customHeight="1" x14ac:dyDescent="0.2">
      <c r="B2" s="2" t="s">
        <v>123</v>
      </c>
      <c r="C2" s="3"/>
      <c r="I2" s="61"/>
    </row>
    <row r="3" spans="2:15" ht="44.25" customHeight="1" x14ac:dyDescent="0.2">
      <c r="B3" s="163" t="s">
        <v>0</v>
      </c>
      <c r="C3" s="165" t="s">
        <v>3</v>
      </c>
      <c r="D3" s="166" t="s">
        <v>4</v>
      </c>
      <c r="E3" s="166" t="s">
        <v>5</v>
      </c>
      <c r="F3" s="82" t="s">
        <v>74</v>
      </c>
      <c r="G3" s="83" t="s">
        <v>6</v>
      </c>
      <c r="H3" s="83" t="s">
        <v>7</v>
      </c>
    </row>
    <row r="4" spans="2:15" ht="33" customHeight="1" x14ac:dyDescent="0.2">
      <c r="B4" s="164"/>
      <c r="C4" s="165"/>
      <c r="D4" s="166"/>
      <c r="E4" s="167"/>
      <c r="F4" s="168" t="s">
        <v>112</v>
      </c>
      <c r="G4" s="169"/>
      <c r="H4" s="169"/>
    </row>
    <row r="5" spans="2:15" ht="12" customHeight="1" x14ac:dyDescent="0.2">
      <c r="B5" s="4"/>
      <c r="C5" s="5"/>
      <c r="D5" s="6"/>
      <c r="E5" s="7"/>
      <c r="F5" s="8"/>
      <c r="G5" s="8"/>
      <c r="H5" s="9"/>
    </row>
    <row r="6" spans="2:15" s="3" customFormat="1" ht="24" customHeight="1" x14ac:dyDescent="0.25">
      <c r="B6" s="85" t="s">
        <v>8</v>
      </c>
      <c r="C6" s="10">
        <v>121287</v>
      </c>
      <c r="D6" s="11">
        <v>56.1</v>
      </c>
      <c r="E6" s="12">
        <v>6804054</v>
      </c>
      <c r="F6" s="11">
        <v>96.5</v>
      </c>
      <c r="G6" s="11">
        <v>88.1</v>
      </c>
      <c r="H6" s="11">
        <v>85.1</v>
      </c>
      <c r="J6" s="3">
        <f t="shared" ref="J6:L27" si="0">ROUND(C6/C50*100,1)</f>
        <v>1.5</v>
      </c>
      <c r="K6" s="3">
        <f t="shared" si="0"/>
        <v>173.7</v>
      </c>
      <c r="L6" s="3">
        <f t="shared" si="0"/>
        <v>2.5</v>
      </c>
      <c r="M6" s="13">
        <f>F6-J6</f>
        <v>95</v>
      </c>
      <c r="N6" s="13">
        <f>G6-K6</f>
        <v>-85.6</v>
      </c>
      <c r="O6" s="13">
        <f>H6-L6</f>
        <v>82.6</v>
      </c>
    </row>
    <row r="7" spans="2:15" s="3" customFormat="1" ht="33" customHeight="1" x14ac:dyDescent="0.25">
      <c r="B7" s="93" t="s">
        <v>9</v>
      </c>
      <c r="C7" s="10">
        <v>102998</v>
      </c>
      <c r="D7" s="11">
        <v>57.2</v>
      </c>
      <c r="E7" s="12">
        <v>5890211</v>
      </c>
      <c r="F7" s="11">
        <v>95.6</v>
      </c>
      <c r="G7" s="11">
        <v>92.9</v>
      </c>
      <c r="H7" s="11">
        <v>88.7</v>
      </c>
      <c r="J7" s="3">
        <f t="shared" si="0"/>
        <v>1.3</v>
      </c>
      <c r="K7" s="3">
        <f t="shared" si="0"/>
        <v>181.6</v>
      </c>
      <c r="L7" s="3">
        <f t="shared" si="0"/>
        <v>2.4</v>
      </c>
      <c r="M7" s="13">
        <f t="shared" ref="M7:O22" si="1">F7-J7</f>
        <v>94.3</v>
      </c>
      <c r="N7" s="13">
        <f t="shared" si="1"/>
        <v>-88.699999999999989</v>
      </c>
      <c r="O7" s="13">
        <f t="shared" si="1"/>
        <v>86.3</v>
      </c>
    </row>
    <row r="8" spans="2:15" s="3" customFormat="1" ht="24" customHeight="1" x14ac:dyDescent="0.25">
      <c r="B8" s="94" t="s">
        <v>10</v>
      </c>
      <c r="C8" s="10">
        <v>102119</v>
      </c>
      <c r="D8" s="11">
        <v>57.4</v>
      </c>
      <c r="E8" s="12">
        <v>5862605</v>
      </c>
      <c r="F8" s="11">
        <v>95.8</v>
      </c>
      <c r="G8" s="11">
        <v>92.7</v>
      </c>
      <c r="H8" s="11">
        <v>88.8</v>
      </c>
      <c r="J8" s="3">
        <f t="shared" si="0"/>
        <v>1.6</v>
      </c>
      <c r="K8" s="3">
        <f t="shared" si="0"/>
        <v>177.2</v>
      </c>
      <c r="L8" s="3">
        <f t="shared" si="0"/>
        <v>2.8</v>
      </c>
      <c r="M8" s="13">
        <f t="shared" si="1"/>
        <v>94.2</v>
      </c>
      <c r="N8" s="13">
        <f t="shared" si="1"/>
        <v>-84.499999999999986</v>
      </c>
      <c r="O8" s="13">
        <f t="shared" si="1"/>
        <v>86</v>
      </c>
    </row>
    <row r="9" spans="2:15" s="3" customFormat="1" ht="24" customHeight="1" x14ac:dyDescent="0.25">
      <c r="B9" s="87" t="s">
        <v>11</v>
      </c>
      <c r="C9" s="10">
        <v>56189</v>
      </c>
      <c r="D9" s="11">
        <v>67.2</v>
      </c>
      <c r="E9" s="12">
        <v>3777012</v>
      </c>
      <c r="F9" s="11">
        <v>97.9</v>
      </c>
      <c r="G9" s="11">
        <v>94.8</v>
      </c>
      <c r="H9" s="11">
        <v>92.9</v>
      </c>
      <c r="J9" s="3">
        <f t="shared" si="0"/>
        <v>2.5</v>
      </c>
      <c r="K9" s="3">
        <f t="shared" si="0"/>
        <v>170.1</v>
      </c>
      <c r="L9" s="3">
        <f t="shared" si="0"/>
        <v>4.3</v>
      </c>
      <c r="M9" s="13">
        <f t="shared" si="1"/>
        <v>95.4</v>
      </c>
      <c r="N9" s="13">
        <f t="shared" si="1"/>
        <v>-75.3</v>
      </c>
      <c r="O9" s="13">
        <f t="shared" si="1"/>
        <v>88.600000000000009</v>
      </c>
    </row>
    <row r="10" spans="2:15" s="3" customFormat="1" ht="24" customHeight="1" x14ac:dyDescent="0.25">
      <c r="B10" s="95" t="s">
        <v>12</v>
      </c>
      <c r="C10" s="10">
        <v>53755</v>
      </c>
      <c r="D10" s="11">
        <v>68.099999999999994</v>
      </c>
      <c r="E10" s="12">
        <v>3661077</v>
      </c>
      <c r="F10" s="11">
        <v>97.1</v>
      </c>
      <c r="G10" s="11">
        <v>95.2</v>
      </c>
      <c r="H10" s="11">
        <v>92.5</v>
      </c>
      <c r="J10" s="3">
        <f t="shared" si="0"/>
        <v>2.9</v>
      </c>
      <c r="K10" s="3">
        <f t="shared" si="0"/>
        <v>165.3</v>
      </c>
      <c r="L10" s="3">
        <f t="shared" si="0"/>
        <v>4.8</v>
      </c>
      <c r="M10" s="13">
        <f t="shared" si="1"/>
        <v>94.199999999999989</v>
      </c>
      <c r="N10" s="13">
        <f t="shared" si="1"/>
        <v>-70.100000000000009</v>
      </c>
      <c r="O10" s="13">
        <f t="shared" si="1"/>
        <v>87.7</v>
      </c>
    </row>
    <row r="11" spans="2:15" s="3" customFormat="1" ht="24" customHeight="1" x14ac:dyDescent="0.25">
      <c r="B11" s="95" t="s">
        <v>13</v>
      </c>
      <c r="C11" s="10">
        <v>2434</v>
      </c>
      <c r="D11" s="11">
        <v>47.6</v>
      </c>
      <c r="E11" s="12">
        <v>115935</v>
      </c>
      <c r="F11" s="11">
        <v>121.6</v>
      </c>
      <c r="G11" s="11">
        <v>87.7</v>
      </c>
      <c r="H11" s="11">
        <v>106.7</v>
      </c>
      <c r="J11" s="3">
        <f t="shared" si="0"/>
        <v>0.7</v>
      </c>
      <c r="K11" s="3">
        <f t="shared" si="0"/>
        <v>153.5</v>
      </c>
      <c r="L11" s="3">
        <f t="shared" si="0"/>
        <v>1</v>
      </c>
      <c r="M11" s="13">
        <f t="shared" si="1"/>
        <v>120.89999999999999</v>
      </c>
      <c r="N11" s="13">
        <f t="shared" si="1"/>
        <v>-65.8</v>
      </c>
      <c r="O11" s="13">
        <f t="shared" si="1"/>
        <v>105.7</v>
      </c>
    </row>
    <row r="12" spans="2:15" s="3" customFormat="1" ht="24" customHeight="1" x14ac:dyDescent="0.25">
      <c r="B12" s="87" t="s">
        <v>14</v>
      </c>
      <c r="C12" s="10">
        <v>9059</v>
      </c>
      <c r="D12" s="11">
        <v>37.6</v>
      </c>
      <c r="E12" s="12">
        <v>340932</v>
      </c>
      <c r="F12" s="11">
        <v>87.9</v>
      </c>
      <c r="G12" s="11">
        <v>94.5</v>
      </c>
      <c r="H12" s="11">
        <v>83.2</v>
      </c>
      <c r="J12" s="3">
        <f t="shared" si="0"/>
        <v>0.6</v>
      </c>
      <c r="K12" s="3">
        <f t="shared" si="0"/>
        <v>156</v>
      </c>
      <c r="L12" s="3">
        <f t="shared" si="0"/>
        <v>1</v>
      </c>
      <c r="M12" s="13">
        <f t="shared" si="1"/>
        <v>87.300000000000011</v>
      </c>
      <c r="N12" s="13">
        <f t="shared" si="1"/>
        <v>-61.5</v>
      </c>
      <c r="O12" s="13">
        <f t="shared" si="1"/>
        <v>82.2</v>
      </c>
    </row>
    <row r="13" spans="2:15" s="3" customFormat="1" ht="24" customHeight="1" x14ac:dyDescent="0.25">
      <c r="B13" s="87" t="s">
        <v>15</v>
      </c>
      <c r="C13" s="10">
        <v>20221</v>
      </c>
      <c r="D13" s="11">
        <v>51.4</v>
      </c>
      <c r="E13" s="12">
        <v>1040180</v>
      </c>
      <c r="F13" s="11">
        <v>100.7</v>
      </c>
      <c r="G13" s="11">
        <v>87.3</v>
      </c>
      <c r="H13" s="11">
        <v>87.9</v>
      </c>
      <c r="J13" s="3">
        <f t="shared" si="0"/>
        <v>1.8</v>
      </c>
      <c r="K13" s="3">
        <f t="shared" si="0"/>
        <v>159.6</v>
      </c>
      <c r="L13" s="3">
        <f t="shared" si="0"/>
        <v>2.9</v>
      </c>
      <c r="M13" s="13">
        <f t="shared" si="1"/>
        <v>98.9</v>
      </c>
      <c r="N13" s="13">
        <f t="shared" si="1"/>
        <v>-72.3</v>
      </c>
      <c r="O13" s="13">
        <f t="shared" si="1"/>
        <v>85</v>
      </c>
    </row>
    <row r="14" spans="2:15" s="3" customFormat="1" ht="24" customHeight="1" x14ac:dyDescent="0.25">
      <c r="B14" s="95" t="s">
        <v>16</v>
      </c>
      <c r="C14" s="10">
        <v>9955</v>
      </c>
      <c r="D14" s="11">
        <v>53.9</v>
      </c>
      <c r="E14" s="12">
        <v>536449</v>
      </c>
      <c r="F14" s="11">
        <v>98.2</v>
      </c>
      <c r="G14" s="11">
        <v>81.400000000000006</v>
      </c>
      <c r="H14" s="11">
        <v>79.900000000000006</v>
      </c>
      <c r="J14" s="3">
        <f t="shared" si="0"/>
        <v>6.9</v>
      </c>
      <c r="K14" s="3">
        <f t="shared" si="0"/>
        <v>141.1</v>
      </c>
      <c r="L14" s="3">
        <f t="shared" si="0"/>
        <v>9.6999999999999993</v>
      </c>
      <c r="M14" s="13">
        <f t="shared" si="1"/>
        <v>91.3</v>
      </c>
      <c r="N14" s="13">
        <f t="shared" si="1"/>
        <v>-59.699999999999989</v>
      </c>
      <c r="O14" s="13">
        <f t="shared" si="1"/>
        <v>70.2</v>
      </c>
    </row>
    <row r="15" spans="2:15" s="3" customFormat="1" ht="24" customHeight="1" x14ac:dyDescent="0.25">
      <c r="B15" s="95" t="s">
        <v>17</v>
      </c>
      <c r="C15" s="10">
        <v>10266</v>
      </c>
      <c r="D15" s="11">
        <v>49.1</v>
      </c>
      <c r="E15" s="12">
        <v>503731</v>
      </c>
      <c r="F15" s="11">
        <v>103.2</v>
      </c>
      <c r="G15" s="11">
        <v>95.5</v>
      </c>
      <c r="H15" s="11">
        <v>98.5</v>
      </c>
      <c r="J15" s="3">
        <f t="shared" si="0"/>
        <v>1.1000000000000001</v>
      </c>
      <c r="K15" s="3">
        <f t="shared" si="0"/>
        <v>156.9</v>
      </c>
      <c r="L15" s="3">
        <f t="shared" si="0"/>
        <v>1.7</v>
      </c>
      <c r="M15" s="13">
        <f t="shared" si="1"/>
        <v>102.10000000000001</v>
      </c>
      <c r="N15" s="13">
        <f t="shared" si="1"/>
        <v>-61.400000000000006</v>
      </c>
      <c r="O15" s="13">
        <f t="shared" si="1"/>
        <v>96.8</v>
      </c>
    </row>
    <row r="16" spans="2:15" s="3" customFormat="1" ht="24" customHeight="1" x14ac:dyDescent="0.25">
      <c r="B16" s="87" t="s">
        <v>18</v>
      </c>
      <c r="C16" s="10">
        <v>2892</v>
      </c>
      <c r="D16" s="11">
        <v>29.3</v>
      </c>
      <c r="E16" s="12">
        <v>84733</v>
      </c>
      <c r="F16" s="11">
        <v>85.1</v>
      </c>
      <c r="G16" s="11">
        <v>82.8</v>
      </c>
      <c r="H16" s="11">
        <v>70.400000000000006</v>
      </c>
      <c r="J16" s="3">
        <f t="shared" si="0"/>
        <v>0.5</v>
      </c>
      <c r="K16" s="3">
        <f t="shared" si="0"/>
        <v>119.1</v>
      </c>
      <c r="L16" s="3">
        <f t="shared" si="0"/>
        <v>0.6</v>
      </c>
      <c r="M16" s="13">
        <f t="shared" si="1"/>
        <v>84.6</v>
      </c>
      <c r="N16" s="13">
        <f t="shared" si="1"/>
        <v>-36.299999999999997</v>
      </c>
      <c r="O16" s="13">
        <f t="shared" si="1"/>
        <v>69.800000000000011</v>
      </c>
    </row>
    <row r="17" spans="2:17" s="3" customFormat="1" ht="24" customHeight="1" x14ac:dyDescent="0.25">
      <c r="B17" s="87" t="s">
        <v>19</v>
      </c>
      <c r="C17" s="10">
        <v>13758</v>
      </c>
      <c r="D17" s="11">
        <v>45</v>
      </c>
      <c r="E17" s="12">
        <v>619748</v>
      </c>
      <c r="F17" s="11">
        <v>88.9</v>
      </c>
      <c r="G17" s="11">
        <v>84.6</v>
      </c>
      <c r="H17" s="11">
        <v>75.2</v>
      </c>
      <c r="J17" s="3">
        <f t="shared" si="0"/>
        <v>1.2</v>
      </c>
      <c r="K17" s="3">
        <f t="shared" si="0"/>
        <v>137.6</v>
      </c>
      <c r="L17" s="3">
        <f t="shared" si="0"/>
        <v>1.6</v>
      </c>
      <c r="M17" s="13">
        <f t="shared" si="1"/>
        <v>87.7</v>
      </c>
      <c r="N17" s="13">
        <f t="shared" si="1"/>
        <v>-53</v>
      </c>
      <c r="O17" s="13">
        <f t="shared" si="1"/>
        <v>73.600000000000009</v>
      </c>
    </row>
    <row r="18" spans="2:17" s="3" customFormat="1" ht="24" customHeight="1" x14ac:dyDescent="0.25">
      <c r="B18" s="95" t="s">
        <v>20</v>
      </c>
      <c r="C18" s="10">
        <v>13195</v>
      </c>
      <c r="D18" s="11">
        <v>45.7</v>
      </c>
      <c r="E18" s="12">
        <v>602999</v>
      </c>
      <c r="F18" s="11">
        <v>90.6</v>
      </c>
      <c r="G18" s="11">
        <v>84.2</v>
      </c>
      <c r="H18" s="11">
        <v>76.2</v>
      </c>
      <c r="J18" s="3">
        <f t="shared" si="0"/>
        <v>1.2</v>
      </c>
      <c r="K18" s="3">
        <f t="shared" si="0"/>
        <v>137.19999999999999</v>
      </c>
      <c r="L18" s="3">
        <f t="shared" si="0"/>
        <v>1.7</v>
      </c>
      <c r="M18" s="13">
        <f t="shared" si="1"/>
        <v>89.399999999999991</v>
      </c>
      <c r="N18" s="13">
        <f t="shared" si="1"/>
        <v>-52.999999999999986</v>
      </c>
      <c r="O18" s="13">
        <f t="shared" si="1"/>
        <v>74.5</v>
      </c>
    </row>
    <row r="19" spans="2:17" s="3" customFormat="1" ht="24" customHeight="1" x14ac:dyDescent="0.25">
      <c r="B19" s="95" t="s">
        <v>21</v>
      </c>
      <c r="C19" s="10">
        <v>563</v>
      </c>
      <c r="D19" s="11">
        <v>29.7</v>
      </c>
      <c r="E19" s="12">
        <v>16749</v>
      </c>
      <c r="F19" s="11">
        <v>61.4</v>
      </c>
      <c r="G19" s="11">
        <v>83.2</v>
      </c>
      <c r="H19" s="11">
        <v>51.2</v>
      </c>
      <c r="J19" s="3">
        <f t="shared" si="0"/>
        <v>0.5</v>
      </c>
      <c r="K19" s="3">
        <f t="shared" si="0"/>
        <v>110.8</v>
      </c>
      <c r="L19" s="3">
        <f t="shared" si="0"/>
        <v>0.5</v>
      </c>
      <c r="M19" s="13">
        <f t="shared" si="1"/>
        <v>60.9</v>
      </c>
      <c r="N19" s="13">
        <f t="shared" si="1"/>
        <v>-27.599999999999994</v>
      </c>
      <c r="O19" s="13">
        <f t="shared" si="1"/>
        <v>50.7</v>
      </c>
    </row>
    <row r="20" spans="2:17" s="3" customFormat="1" ht="24" customHeight="1" x14ac:dyDescent="0.25">
      <c r="B20" s="87" t="s">
        <v>22</v>
      </c>
      <c r="C20" s="10">
        <v>882</v>
      </c>
      <c r="D20" s="11">
        <v>31.3</v>
      </c>
      <c r="E20" s="12">
        <v>27606</v>
      </c>
      <c r="F20" s="11">
        <v>78.2</v>
      </c>
      <c r="G20" s="11">
        <v>90.5</v>
      </c>
      <c r="H20" s="11">
        <v>70.8</v>
      </c>
      <c r="J20" s="3">
        <f t="shared" si="0"/>
        <v>0.1</v>
      </c>
      <c r="K20" s="3">
        <f t="shared" si="0"/>
        <v>114.7</v>
      </c>
      <c r="L20" s="3">
        <f t="shared" si="0"/>
        <v>0.1</v>
      </c>
      <c r="M20" s="13">
        <f t="shared" si="1"/>
        <v>78.100000000000009</v>
      </c>
      <c r="N20" s="13">
        <f t="shared" si="1"/>
        <v>-24.200000000000003</v>
      </c>
      <c r="O20" s="13">
        <f t="shared" si="1"/>
        <v>70.7</v>
      </c>
    </row>
    <row r="21" spans="2:17" s="3" customFormat="1" ht="24" customHeight="1" x14ac:dyDescent="0.25">
      <c r="B21" s="95" t="s">
        <v>20</v>
      </c>
      <c r="C21" s="10">
        <v>98</v>
      </c>
      <c r="D21" s="11">
        <v>21.2</v>
      </c>
      <c r="E21" s="12">
        <v>2080</v>
      </c>
      <c r="F21" s="11">
        <v>39.4</v>
      </c>
      <c r="G21" s="11">
        <v>62.9</v>
      </c>
      <c r="H21" s="11">
        <v>24.8</v>
      </c>
      <c r="J21" s="3">
        <f t="shared" si="0"/>
        <v>0.1</v>
      </c>
      <c r="K21" s="3">
        <f t="shared" si="0"/>
        <v>69.7</v>
      </c>
      <c r="L21" s="3">
        <f t="shared" si="0"/>
        <v>0.1</v>
      </c>
      <c r="M21" s="13">
        <f t="shared" si="1"/>
        <v>39.299999999999997</v>
      </c>
      <c r="N21" s="13">
        <f t="shared" si="1"/>
        <v>-6.8000000000000043</v>
      </c>
      <c r="O21" s="13">
        <f t="shared" si="1"/>
        <v>24.7</v>
      </c>
    </row>
    <row r="22" spans="2:17" s="3" customFormat="1" ht="23.25" customHeight="1" x14ac:dyDescent="0.25">
      <c r="B22" s="95" t="s">
        <v>21</v>
      </c>
      <c r="C22" s="10">
        <v>784</v>
      </c>
      <c r="D22" s="11">
        <v>32.6</v>
      </c>
      <c r="E22" s="12">
        <v>25526</v>
      </c>
      <c r="F22" s="11">
        <v>89.2</v>
      </c>
      <c r="G22" s="11">
        <v>93.7</v>
      </c>
      <c r="H22" s="11">
        <v>83.4</v>
      </c>
      <c r="J22" s="3">
        <f t="shared" si="0"/>
        <v>0.1</v>
      </c>
      <c r="K22" s="3">
        <f t="shared" si="0"/>
        <v>120.3</v>
      </c>
      <c r="L22" s="3">
        <f t="shared" si="0"/>
        <v>0.1</v>
      </c>
      <c r="M22" s="13">
        <f t="shared" si="1"/>
        <v>89.100000000000009</v>
      </c>
      <c r="N22" s="13">
        <f t="shared" si="1"/>
        <v>-26.599999999999994</v>
      </c>
      <c r="O22" s="13">
        <f t="shared" si="1"/>
        <v>83.300000000000011</v>
      </c>
    </row>
    <row r="23" spans="2:17" s="3" customFormat="1" ht="24" customHeight="1" x14ac:dyDescent="0.25">
      <c r="B23" s="87" t="s">
        <v>23</v>
      </c>
      <c r="C23" s="10">
        <v>234</v>
      </c>
      <c r="D23" s="11">
        <v>6.6</v>
      </c>
      <c r="E23" s="12">
        <v>1554</v>
      </c>
      <c r="F23" s="11">
        <v>70.099999999999994</v>
      </c>
      <c r="G23" s="11">
        <v>66</v>
      </c>
      <c r="H23" s="11">
        <v>46.5</v>
      </c>
      <c r="J23" s="3">
        <f t="shared" si="0"/>
        <v>0.3</v>
      </c>
      <c r="K23" s="3">
        <f t="shared" si="0"/>
        <v>61.7</v>
      </c>
      <c r="L23" s="3">
        <f t="shared" si="0"/>
        <v>0.2</v>
      </c>
      <c r="M23" s="13">
        <f t="shared" ref="M23:O27" si="2">F23-J23</f>
        <v>69.8</v>
      </c>
      <c r="N23" s="13">
        <f t="shared" si="2"/>
        <v>4.2999999999999972</v>
      </c>
      <c r="O23" s="13">
        <f t="shared" si="2"/>
        <v>46.3</v>
      </c>
      <c r="Q23" s="79"/>
    </row>
    <row r="24" spans="2:17" s="3" customFormat="1" ht="24" customHeight="1" x14ac:dyDescent="0.25">
      <c r="B24" s="87" t="s">
        <v>24</v>
      </c>
      <c r="C24" s="10">
        <v>273</v>
      </c>
      <c r="D24" s="11">
        <v>10.199999999999999</v>
      </c>
      <c r="E24" s="12">
        <v>2798</v>
      </c>
      <c r="F24" s="11">
        <v>65</v>
      </c>
      <c r="G24" s="11">
        <v>59</v>
      </c>
      <c r="H24" s="11">
        <v>38.4</v>
      </c>
      <c r="J24" s="3">
        <f t="shared" si="0"/>
        <v>6.9</v>
      </c>
      <c r="K24" s="3">
        <f t="shared" si="0"/>
        <v>57</v>
      </c>
      <c r="L24" s="3">
        <f t="shared" si="0"/>
        <v>4</v>
      </c>
      <c r="M24" s="13">
        <f t="shared" si="2"/>
        <v>58.1</v>
      </c>
      <c r="N24" s="13">
        <f t="shared" si="2"/>
        <v>2</v>
      </c>
      <c r="O24" s="13">
        <f t="shared" si="2"/>
        <v>34.4</v>
      </c>
    </row>
    <row r="25" spans="2:17" s="3" customFormat="1" ht="24" customHeight="1" x14ac:dyDescent="0.25">
      <c r="B25" s="87" t="s">
        <v>25</v>
      </c>
      <c r="C25" s="10">
        <v>1</v>
      </c>
      <c r="D25" s="11">
        <v>16</v>
      </c>
      <c r="E25" s="12">
        <v>16</v>
      </c>
      <c r="F25" s="11">
        <v>5.6</v>
      </c>
      <c r="G25" s="11">
        <v>36.1</v>
      </c>
      <c r="H25" s="11">
        <v>2</v>
      </c>
      <c r="J25" s="3">
        <f t="shared" si="0"/>
        <v>0.1</v>
      </c>
      <c r="K25" s="3">
        <f t="shared" si="0"/>
        <v>70.2</v>
      </c>
      <c r="L25" s="3">
        <f t="shared" si="0"/>
        <v>0.1</v>
      </c>
      <c r="M25" s="13">
        <f t="shared" si="2"/>
        <v>5.5</v>
      </c>
      <c r="N25" s="13">
        <f t="shared" si="2"/>
        <v>-34.1</v>
      </c>
      <c r="O25" s="13">
        <f t="shared" si="2"/>
        <v>1.9</v>
      </c>
    </row>
    <row r="26" spans="2:17" s="3" customFormat="1" ht="24" customHeight="1" x14ac:dyDescent="0.25">
      <c r="B26" s="87" t="s">
        <v>26</v>
      </c>
      <c r="C26" s="10">
        <v>17780</v>
      </c>
      <c r="D26" s="11">
        <v>51.2</v>
      </c>
      <c r="E26" s="12">
        <v>909475</v>
      </c>
      <c r="F26" s="11">
        <v>104.1</v>
      </c>
      <c r="G26" s="11">
        <v>65.099999999999994</v>
      </c>
      <c r="H26" s="11">
        <v>67.7</v>
      </c>
      <c r="J26" s="3">
        <f t="shared" si="0"/>
        <v>5.2</v>
      </c>
      <c r="K26" s="3">
        <f t="shared" si="0"/>
        <v>89.4</v>
      </c>
      <c r="L26" s="3">
        <f t="shared" si="0"/>
        <v>4.7</v>
      </c>
      <c r="M26" s="13">
        <f t="shared" si="2"/>
        <v>98.899999999999991</v>
      </c>
      <c r="N26" s="13">
        <f t="shared" si="2"/>
        <v>-24.300000000000011</v>
      </c>
      <c r="O26" s="13">
        <f t="shared" si="2"/>
        <v>63</v>
      </c>
    </row>
    <row r="27" spans="2:17" s="3" customFormat="1" ht="33" customHeight="1" x14ac:dyDescent="0.25">
      <c r="B27" s="87" t="s">
        <v>76</v>
      </c>
      <c r="C27" s="10">
        <v>675</v>
      </c>
      <c r="D27" s="11">
        <v>26</v>
      </c>
      <c r="E27" s="12">
        <v>17569</v>
      </c>
      <c r="F27" s="11">
        <v>155.5</v>
      </c>
      <c r="G27" s="11">
        <v>75.8</v>
      </c>
      <c r="H27" s="11">
        <v>117.9</v>
      </c>
      <c r="J27" s="3">
        <f t="shared" si="0"/>
        <v>2.1</v>
      </c>
      <c r="K27" s="3">
        <f t="shared" si="0"/>
        <v>127.5</v>
      </c>
      <c r="L27" s="3">
        <f t="shared" si="0"/>
        <v>2.6</v>
      </c>
      <c r="M27" s="13">
        <f t="shared" si="2"/>
        <v>153.4</v>
      </c>
      <c r="N27" s="13">
        <f t="shared" si="2"/>
        <v>-51.7</v>
      </c>
      <c r="O27" s="13">
        <f t="shared" si="2"/>
        <v>115.30000000000001</v>
      </c>
    </row>
    <row r="28" spans="2:17" s="23" customFormat="1" ht="24" customHeight="1" x14ac:dyDescent="0.25">
      <c r="B28" s="96" t="s">
        <v>1</v>
      </c>
      <c r="C28" s="10"/>
      <c r="D28" s="11"/>
      <c r="E28" s="12"/>
      <c r="F28" s="11"/>
      <c r="G28" s="11"/>
      <c r="H28" s="11"/>
      <c r="J28" s="3"/>
      <c r="K28" s="3"/>
      <c r="L28" s="3"/>
      <c r="M28" s="13"/>
      <c r="N28" s="13"/>
      <c r="O28" s="13"/>
    </row>
    <row r="29" spans="2:17" s="3" customFormat="1" ht="24" customHeight="1" x14ac:dyDescent="0.25">
      <c r="B29" s="89" t="s">
        <v>28</v>
      </c>
      <c r="C29" s="10">
        <v>472</v>
      </c>
      <c r="D29" s="11">
        <v>30.7</v>
      </c>
      <c r="E29" s="12">
        <v>14470</v>
      </c>
      <c r="F29" s="11">
        <v>126.2</v>
      </c>
      <c r="G29" s="11">
        <v>82.7</v>
      </c>
      <c r="H29" s="11">
        <v>104.2</v>
      </c>
      <c r="J29" s="3">
        <f t="shared" ref="J29:L33" si="3">ROUND(C29/C73*100,1)</f>
        <v>3.1</v>
      </c>
      <c r="K29" s="3">
        <f t="shared" si="3"/>
        <v>135.80000000000001</v>
      </c>
      <c r="L29" s="3">
        <f t="shared" si="3"/>
        <v>4.3</v>
      </c>
      <c r="M29" s="13">
        <f t="shared" ref="M29:O33" si="4">F29-J29</f>
        <v>123.10000000000001</v>
      </c>
      <c r="N29" s="13">
        <f t="shared" si="4"/>
        <v>-53.100000000000009</v>
      </c>
      <c r="O29" s="13">
        <f t="shared" si="4"/>
        <v>99.9</v>
      </c>
    </row>
    <row r="30" spans="2:17" s="3" customFormat="1" ht="24" customHeight="1" x14ac:dyDescent="0.25">
      <c r="B30" s="89" t="s">
        <v>29</v>
      </c>
      <c r="C30" s="10">
        <v>53</v>
      </c>
      <c r="D30" s="38">
        <v>11.7</v>
      </c>
      <c r="E30" s="10">
        <v>618</v>
      </c>
      <c r="F30" s="38">
        <v>407.7</v>
      </c>
      <c r="G30" s="38">
        <v>112.5</v>
      </c>
      <c r="H30" s="38">
        <v>447.8</v>
      </c>
      <c r="J30" s="3">
        <f t="shared" si="3"/>
        <v>0.3</v>
      </c>
      <c r="K30" s="3">
        <f t="shared" si="3"/>
        <v>64.599999999999994</v>
      </c>
      <c r="L30" s="3">
        <f t="shared" si="3"/>
        <v>0.2</v>
      </c>
      <c r="M30" s="13">
        <f t="shared" si="4"/>
        <v>407.4</v>
      </c>
      <c r="N30" s="13">
        <f t="shared" si="4"/>
        <v>47.900000000000006</v>
      </c>
      <c r="O30" s="13">
        <f t="shared" si="4"/>
        <v>447.6</v>
      </c>
    </row>
    <row r="31" spans="2:17" s="3" customFormat="1" ht="24" customHeight="1" x14ac:dyDescent="0.25">
      <c r="B31" s="89" t="s">
        <v>30</v>
      </c>
      <c r="C31" s="10">
        <v>13</v>
      </c>
      <c r="D31" s="38">
        <v>23.1</v>
      </c>
      <c r="E31" s="10">
        <v>300</v>
      </c>
      <c r="F31" s="38" t="s">
        <v>86</v>
      </c>
      <c r="G31" s="38" t="s">
        <v>86</v>
      </c>
      <c r="H31" s="38" t="s">
        <v>86</v>
      </c>
      <c r="J31" s="3">
        <f t="shared" si="3"/>
        <v>1</v>
      </c>
      <c r="K31" s="3">
        <f t="shared" si="3"/>
        <v>92.8</v>
      </c>
      <c r="L31" s="3">
        <f t="shared" si="3"/>
        <v>0.9</v>
      </c>
      <c r="M31" s="13" t="e">
        <f t="shared" si="4"/>
        <v>#VALUE!</v>
      </c>
      <c r="N31" s="13" t="e">
        <f t="shared" si="4"/>
        <v>#VALUE!</v>
      </c>
      <c r="O31" s="13" t="e">
        <f t="shared" si="4"/>
        <v>#VALUE!</v>
      </c>
    </row>
    <row r="32" spans="2:17" s="3" customFormat="1" ht="24" customHeight="1" x14ac:dyDescent="0.25">
      <c r="B32" s="87" t="s">
        <v>31</v>
      </c>
      <c r="C32" s="10">
        <v>340</v>
      </c>
      <c r="D32" s="102">
        <v>251</v>
      </c>
      <c r="E32" s="12">
        <v>85223</v>
      </c>
      <c r="F32" s="38">
        <v>64.400000000000006</v>
      </c>
      <c r="G32" s="38">
        <v>74</v>
      </c>
      <c r="H32" s="38">
        <v>47.6</v>
      </c>
      <c r="J32" s="3">
        <f t="shared" si="3"/>
        <v>0.1</v>
      </c>
      <c r="K32" s="3">
        <f t="shared" si="3"/>
        <v>142.6</v>
      </c>
      <c r="L32" s="3">
        <f t="shared" si="3"/>
        <v>0.1</v>
      </c>
      <c r="M32" s="13">
        <f t="shared" si="4"/>
        <v>64.300000000000011</v>
      </c>
      <c r="N32" s="13">
        <f t="shared" si="4"/>
        <v>-68.599999999999994</v>
      </c>
      <c r="O32" s="13">
        <f t="shared" si="4"/>
        <v>47.5</v>
      </c>
    </row>
    <row r="33" spans="2:15" s="3" customFormat="1" ht="24" customHeight="1" x14ac:dyDescent="0.25">
      <c r="B33" s="90" t="s">
        <v>32</v>
      </c>
      <c r="C33" s="10">
        <v>5378</v>
      </c>
      <c r="D33" s="102">
        <v>475</v>
      </c>
      <c r="E33" s="12">
        <v>2551798</v>
      </c>
      <c r="F33" s="38">
        <v>85.9</v>
      </c>
      <c r="G33" s="38">
        <v>76.900000000000006</v>
      </c>
      <c r="H33" s="38">
        <v>66</v>
      </c>
      <c r="J33" s="3">
        <f t="shared" si="3"/>
        <v>1.9</v>
      </c>
      <c r="K33" s="3">
        <f t="shared" si="3"/>
        <v>114.2</v>
      </c>
      <c r="L33" s="3">
        <f t="shared" si="3"/>
        <v>2.1</v>
      </c>
      <c r="M33" s="13">
        <f t="shared" si="4"/>
        <v>84</v>
      </c>
      <c r="N33" s="13">
        <f t="shared" si="4"/>
        <v>-37.299999999999997</v>
      </c>
      <c r="O33" s="13">
        <f t="shared" si="4"/>
        <v>63.9</v>
      </c>
    </row>
    <row r="34" spans="2:15" s="3" customFormat="1" ht="21.95" customHeight="1" x14ac:dyDescent="0.2">
      <c r="J34" s="3">
        <f>ROUND('tabl 38(2)'!C6/C78*100,1)</f>
        <v>6.5</v>
      </c>
      <c r="K34" s="3">
        <f>ROUND('tabl 38(2)'!D6/D78*100,1)</f>
        <v>129.30000000000001</v>
      </c>
      <c r="L34" s="3">
        <f>ROUND('tabl 38(2)'!E6/E78*100,1)</f>
        <v>8.4</v>
      </c>
      <c r="M34" s="13">
        <f>'tabl 38(2)'!F6-J34</f>
        <v>89.1</v>
      </c>
      <c r="N34" s="13">
        <f>'tabl 38(2)'!G6-K34</f>
        <v>-44.100000000000009</v>
      </c>
      <c r="O34" s="13">
        <f>'tabl 38(2)'!H6-L34</f>
        <v>72.899999999999991</v>
      </c>
    </row>
    <row r="35" spans="2:15" s="3" customFormat="1" ht="21.95" customHeight="1" x14ac:dyDescent="0.2">
      <c r="J35" s="3">
        <f>ROUND('tabl 38(2)'!C7/C79*100,1)</f>
        <v>6.6</v>
      </c>
      <c r="K35" s="3">
        <f>ROUND('tabl 38(2)'!D7/D79*100,1)</f>
        <v>128.9</v>
      </c>
      <c r="L35" s="3">
        <f>ROUND('tabl 38(2)'!E7/E79*100,1)</f>
        <v>8.4</v>
      </c>
      <c r="M35" s="13">
        <f>'tabl 38(2)'!F7-J35</f>
        <v>87.600000000000009</v>
      </c>
      <c r="N35" s="13">
        <f>'tabl 38(2)'!G7-K35</f>
        <v>-43.100000000000009</v>
      </c>
      <c r="O35" s="13">
        <f>'tabl 38(2)'!H7-L35</f>
        <v>72.399999999999991</v>
      </c>
    </row>
    <row r="36" spans="2:15" s="3" customFormat="1" ht="21.95" customHeight="1" x14ac:dyDescent="0.2">
      <c r="J36" s="3">
        <f>ROUND('tabl 38(2)'!C8/C80*100,1)</f>
        <v>6.8</v>
      </c>
      <c r="K36" s="3">
        <f>ROUND('tabl 38(2)'!D8/D80*100,1)</f>
        <v>126.3</v>
      </c>
      <c r="L36" s="3">
        <f>ROUND('tabl 38(2)'!E8/E80*100,1)</f>
        <v>8.6</v>
      </c>
      <c r="M36" s="13">
        <f>'tabl 38(2)'!F8-J36</f>
        <v>87.4</v>
      </c>
      <c r="N36" s="13">
        <f>'tabl 38(2)'!G8-K36</f>
        <v>-40</v>
      </c>
      <c r="O36" s="13">
        <f>'tabl 38(2)'!H8-L36</f>
        <v>72.7</v>
      </c>
    </row>
    <row r="37" spans="2:15" s="3" customFormat="1" ht="21.95" customHeight="1" x14ac:dyDescent="0.2">
      <c r="J37" s="3">
        <f>ROUND('tabl 38(2)'!C9/C81*100,1)</f>
        <v>3.3</v>
      </c>
      <c r="K37" s="3">
        <f>ROUND('tabl 38(2)'!D9/D81*100,1)</f>
        <v>165.6</v>
      </c>
      <c r="L37" s="3">
        <f>ROUND('tabl 38(2)'!E9/E81*100,1)</f>
        <v>5.5</v>
      </c>
      <c r="M37" s="13">
        <f>'tabl 38(2)'!F9-J37</f>
        <v>91.4</v>
      </c>
      <c r="N37" s="13">
        <f>'tabl 38(2)'!G9-K37</f>
        <v>-96.699999999999989</v>
      </c>
      <c r="O37" s="13">
        <f>'tabl 38(2)'!H9-L37</f>
        <v>59.900000000000006</v>
      </c>
    </row>
    <row r="38" spans="2:15" s="3" customFormat="1" ht="21.95" customHeight="1" x14ac:dyDescent="0.2">
      <c r="J38" s="3">
        <f>ROUND('tabl 38(2)'!C10/C82*100,1)</f>
        <v>3.7</v>
      </c>
      <c r="K38" s="3">
        <f>ROUND('tabl 38(2)'!D10/D82*100,1)</f>
        <v>107.1</v>
      </c>
      <c r="L38" s="3">
        <f>ROUND('tabl 38(2)'!E10/E82*100,1)</f>
        <v>4</v>
      </c>
      <c r="M38" s="13">
        <f>'tabl 38(2)'!F10-J38</f>
        <v>398</v>
      </c>
      <c r="N38" s="13">
        <f>'tabl 38(2)'!G10-K38</f>
        <v>15.600000000000009</v>
      </c>
      <c r="O38" s="13">
        <f>'tabl 38(2)'!H10-L38</f>
        <v>488.8</v>
      </c>
    </row>
    <row r="39" spans="2:15" s="3" customFormat="1" ht="21.95" customHeight="1" x14ac:dyDescent="0.2">
      <c r="J39" s="3">
        <f>ROUND('tabl 38(2)'!C11/C84*100,1)</f>
        <v>68.099999999999994</v>
      </c>
      <c r="K39" s="3">
        <f>ROUND('tabl 38(2)'!D11/D84*100,1)</f>
        <v>80.7</v>
      </c>
      <c r="L39" s="3">
        <f>ROUND('tabl 38(2)'!E11/E84*100,1)</f>
        <v>55.2</v>
      </c>
      <c r="M39" s="13">
        <f>'tabl 38(2)'!F11-J39</f>
        <v>381.29999999999995</v>
      </c>
      <c r="N39" s="13">
        <f>'tabl 38(2)'!G11-K39</f>
        <v>32.899999999999991</v>
      </c>
      <c r="O39" s="13">
        <f>'tabl 38(2)'!H11-L39</f>
        <v>454.7</v>
      </c>
    </row>
    <row r="40" spans="2:15" s="3" customFormat="1" ht="21.95" customHeight="1" x14ac:dyDescent="0.2">
      <c r="M40" s="13"/>
      <c r="N40" s="13"/>
      <c r="O40" s="13"/>
    </row>
    <row r="41" spans="2:15" s="3" customFormat="1" ht="21.95" customHeight="1" x14ac:dyDescent="0.2">
      <c r="M41" s="13"/>
      <c r="N41" s="13"/>
      <c r="O41" s="13"/>
    </row>
    <row r="42" spans="2:15" s="3" customFormat="1" ht="14.25" x14ac:dyDescent="0.2">
      <c r="B42" s="75"/>
      <c r="C42" s="43"/>
      <c r="D42" s="64"/>
      <c r="E42" s="43"/>
      <c r="F42" s="64"/>
      <c r="G42" s="64"/>
      <c r="H42" s="64"/>
      <c r="J42" s="3">
        <f t="shared" ref="J42:L44" si="5">ROUND(C42/C85*100,1)</f>
        <v>0</v>
      </c>
      <c r="K42" s="3">
        <f t="shared" si="5"/>
        <v>0</v>
      </c>
      <c r="L42" s="3">
        <f t="shared" si="5"/>
        <v>0</v>
      </c>
      <c r="M42" s="13">
        <f t="shared" ref="M42:O46" si="6">F42-J42</f>
        <v>0</v>
      </c>
      <c r="N42" s="13">
        <f t="shared" si="6"/>
        <v>0</v>
      </c>
      <c r="O42" s="13">
        <f t="shared" si="6"/>
        <v>0</v>
      </c>
    </row>
    <row r="43" spans="2:15" s="3" customFormat="1" ht="14.25" x14ac:dyDescent="0.2">
      <c r="B43" s="77"/>
      <c r="C43" s="43"/>
      <c r="D43" s="64"/>
      <c r="E43" s="43"/>
      <c r="F43" s="64"/>
      <c r="G43" s="64"/>
      <c r="H43" s="64"/>
      <c r="J43" s="3">
        <f t="shared" si="5"/>
        <v>0</v>
      </c>
      <c r="K43" s="3">
        <f t="shared" si="5"/>
        <v>0</v>
      </c>
      <c r="L43" s="3">
        <f t="shared" si="5"/>
        <v>0</v>
      </c>
      <c r="M43" s="13">
        <f t="shared" si="6"/>
        <v>0</v>
      </c>
      <c r="N43" s="13">
        <f t="shared" si="6"/>
        <v>0</v>
      </c>
      <c r="O43" s="13">
        <f t="shared" si="6"/>
        <v>0</v>
      </c>
    </row>
    <row r="44" spans="2:15" s="3" customFormat="1" ht="14.25" x14ac:dyDescent="0.2">
      <c r="B44" s="77"/>
      <c r="C44" s="43"/>
      <c r="D44" s="64"/>
      <c r="E44" s="43"/>
      <c r="F44" s="64"/>
      <c r="G44" s="64"/>
      <c r="H44" s="64"/>
      <c r="J44" s="3">
        <f t="shared" si="5"/>
        <v>0</v>
      </c>
      <c r="K44" s="3">
        <f t="shared" si="5"/>
        <v>0</v>
      </c>
      <c r="L44" s="3">
        <f t="shared" si="5"/>
        <v>0</v>
      </c>
      <c r="M44" s="13">
        <f t="shared" si="6"/>
        <v>0</v>
      </c>
      <c r="N44" s="13">
        <f t="shared" si="6"/>
        <v>0</v>
      </c>
      <c r="O44" s="13">
        <f t="shared" si="6"/>
        <v>0</v>
      </c>
    </row>
    <row r="45" spans="2:15" s="23" customFormat="1" ht="14.25" x14ac:dyDescent="0.2">
      <c r="B45" s="80"/>
      <c r="C45" s="43"/>
      <c r="D45" s="65"/>
      <c r="E45" s="43"/>
      <c r="F45" s="64"/>
      <c r="G45" s="64"/>
      <c r="H45" s="64"/>
      <c r="J45" s="3"/>
      <c r="K45" s="3"/>
      <c r="L45" s="3"/>
      <c r="M45" s="13"/>
      <c r="N45" s="13"/>
      <c r="O45" s="13"/>
    </row>
    <row r="46" spans="2:15" s="3" customFormat="1" ht="14.25" x14ac:dyDescent="0.2">
      <c r="B46" s="78"/>
      <c r="C46" s="43"/>
      <c r="D46" s="64"/>
      <c r="E46" s="43"/>
      <c r="F46" s="64"/>
      <c r="G46" s="64"/>
      <c r="H46" s="64"/>
      <c r="J46" s="3">
        <f>ROUND(C46/C89*100,1)</f>
        <v>0</v>
      </c>
      <c r="K46" s="3">
        <f>ROUND(D46/D89*100,1)</f>
        <v>0</v>
      </c>
      <c r="L46" s="3">
        <f>ROUND(E46/E89*100,1)</f>
        <v>0</v>
      </c>
      <c r="M46" s="13">
        <f t="shared" si="6"/>
        <v>0</v>
      </c>
      <c r="N46" s="13">
        <f t="shared" si="6"/>
        <v>0</v>
      </c>
      <c r="O46" s="13">
        <f t="shared" si="6"/>
        <v>0</v>
      </c>
    </row>
    <row r="47" spans="2:15" s="3" customFormat="1" ht="14.25" x14ac:dyDescent="0.2">
      <c r="B47" s="31"/>
      <c r="C47" s="43"/>
      <c r="D47" s="65"/>
      <c r="E47" s="43"/>
      <c r="F47" s="64"/>
      <c r="G47" s="64"/>
      <c r="H47" s="64"/>
    </row>
    <row r="48" spans="2:15" x14ac:dyDescent="0.2">
      <c r="C48" s="32"/>
      <c r="D48" s="33"/>
      <c r="E48" s="32"/>
      <c r="F48" s="34"/>
      <c r="G48" s="34"/>
      <c r="H48" s="34"/>
    </row>
    <row r="49" spans="2:8" ht="12.75" hidden="1" customHeight="1" x14ac:dyDescent="0.2">
      <c r="B49">
        <v>2005</v>
      </c>
      <c r="C49" s="35"/>
      <c r="D49" s="36"/>
      <c r="E49" s="35"/>
    </row>
    <row r="50" spans="2:8" ht="12.75" hidden="1" customHeight="1" x14ac:dyDescent="0.2">
      <c r="B50" s="4" t="s">
        <v>8</v>
      </c>
      <c r="C50">
        <v>8328904</v>
      </c>
      <c r="D50">
        <v>32.299999999999997</v>
      </c>
      <c r="E50">
        <v>269278459</v>
      </c>
    </row>
    <row r="51" spans="2:8" ht="12.75" hidden="1" customHeight="1" x14ac:dyDescent="0.2">
      <c r="B51" s="14" t="s">
        <v>9</v>
      </c>
      <c r="C51" s="10">
        <v>7916767</v>
      </c>
      <c r="D51" s="11">
        <v>31.5</v>
      </c>
      <c r="E51" s="10">
        <v>249003109</v>
      </c>
      <c r="F51" s="37"/>
      <c r="G51" s="37"/>
      <c r="H51" s="37"/>
    </row>
    <row r="52" spans="2:8" ht="12.75" hidden="1" customHeight="1" x14ac:dyDescent="0.2">
      <c r="B52" s="17" t="s">
        <v>10</v>
      </c>
      <c r="C52" s="10">
        <v>6480320</v>
      </c>
      <c r="D52" s="11">
        <v>32.4</v>
      </c>
      <c r="E52" s="10">
        <v>209839580</v>
      </c>
      <c r="F52" s="37"/>
      <c r="G52" s="37"/>
      <c r="H52" s="37"/>
    </row>
    <row r="53" spans="2:8" ht="12.75" hidden="1" customHeight="1" x14ac:dyDescent="0.2">
      <c r="B53" s="20" t="s">
        <v>11</v>
      </c>
      <c r="C53" s="10">
        <v>2218093</v>
      </c>
      <c r="D53" s="38">
        <v>39.5</v>
      </c>
      <c r="E53" s="10">
        <v>87714338</v>
      </c>
      <c r="F53" s="37"/>
      <c r="G53" s="37"/>
      <c r="H53" s="37"/>
    </row>
    <row r="54" spans="2:8" ht="12.75" hidden="1" customHeight="1" x14ac:dyDescent="0.2">
      <c r="B54" s="21" t="s">
        <v>12</v>
      </c>
      <c r="C54" s="10">
        <v>1851002</v>
      </c>
      <c r="D54" s="38">
        <v>41.2</v>
      </c>
      <c r="E54" s="10">
        <v>76321239</v>
      </c>
      <c r="F54" s="37"/>
      <c r="G54" s="37"/>
      <c r="H54" s="37"/>
    </row>
    <row r="55" spans="2:8" ht="12.75" hidden="1" customHeight="1" x14ac:dyDescent="0.2">
      <c r="B55" s="21" t="s">
        <v>13</v>
      </c>
      <c r="C55" s="10">
        <v>367091</v>
      </c>
      <c r="D55" s="39">
        <v>31</v>
      </c>
      <c r="E55" s="40">
        <v>11393099</v>
      </c>
      <c r="F55" s="37"/>
      <c r="G55" s="37"/>
      <c r="H55" s="37"/>
    </row>
    <row r="56" spans="2:8" ht="12.75" hidden="1" customHeight="1" x14ac:dyDescent="0.2">
      <c r="B56" s="20" t="s">
        <v>14</v>
      </c>
      <c r="C56" s="10">
        <v>1415336</v>
      </c>
      <c r="D56" s="39">
        <v>24.1</v>
      </c>
      <c r="E56" s="40">
        <v>34043116</v>
      </c>
      <c r="F56" s="37"/>
      <c r="G56" s="37"/>
      <c r="H56" s="37"/>
    </row>
    <row r="57" spans="2:8" ht="12.75" hidden="1" customHeight="1" x14ac:dyDescent="0.2">
      <c r="B57" s="20" t="s">
        <v>15</v>
      </c>
      <c r="C57" s="10">
        <v>1113143</v>
      </c>
      <c r="D57" s="39">
        <v>32.200000000000003</v>
      </c>
      <c r="E57" s="40">
        <v>35811556</v>
      </c>
      <c r="F57" s="37"/>
      <c r="G57" s="37"/>
      <c r="H57" s="37"/>
    </row>
    <row r="58" spans="2:8" ht="12.75" hidden="1" customHeight="1" x14ac:dyDescent="0.2">
      <c r="B58" s="21" t="s">
        <v>16</v>
      </c>
      <c r="C58" s="10">
        <v>144497</v>
      </c>
      <c r="D58" s="38">
        <v>38.200000000000003</v>
      </c>
      <c r="E58" s="10">
        <v>5523890</v>
      </c>
      <c r="F58" s="37"/>
      <c r="G58" s="37"/>
      <c r="H58" s="37"/>
    </row>
    <row r="59" spans="2:8" ht="12.75" hidden="1" customHeight="1" x14ac:dyDescent="0.2">
      <c r="B59" s="21" t="s">
        <v>17</v>
      </c>
      <c r="C59" s="10">
        <v>968646</v>
      </c>
      <c r="D59" s="39">
        <v>31.3</v>
      </c>
      <c r="E59" s="40">
        <v>30287666</v>
      </c>
      <c r="F59" s="37"/>
      <c r="G59" s="37"/>
      <c r="H59" s="37"/>
    </row>
    <row r="60" spans="2:8" ht="12.75" hidden="1" customHeight="1" x14ac:dyDescent="0.2">
      <c r="B60" s="20" t="s">
        <v>18</v>
      </c>
      <c r="C60" s="10">
        <v>539211</v>
      </c>
      <c r="D60" s="39">
        <v>24.6</v>
      </c>
      <c r="E60" s="40">
        <v>13241342</v>
      </c>
      <c r="F60" s="37"/>
      <c r="G60" s="37"/>
      <c r="H60" s="37"/>
    </row>
    <row r="61" spans="2:8" ht="12.75" hidden="1" customHeight="1" x14ac:dyDescent="0.2">
      <c r="B61" s="20" t="s">
        <v>19</v>
      </c>
      <c r="C61" s="10">
        <v>1194537</v>
      </c>
      <c r="D61" s="39">
        <v>32.700000000000003</v>
      </c>
      <c r="E61" s="40">
        <v>39029228</v>
      </c>
      <c r="F61" s="37"/>
      <c r="G61" s="37"/>
      <c r="H61" s="37"/>
    </row>
    <row r="62" spans="2:8" ht="12.75" hidden="1" customHeight="1" x14ac:dyDescent="0.2">
      <c r="B62" s="21" t="s">
        <v>20</v>
      </c>
      <c r="C62" s="10">
        <v>1076286</v>
      </c>
      <c r="D62" s="38">
        <v>33.299999999999997</v>
      </c>
      <c r="E62" s="10">
        <v>35854313</v>
      </c>
      <c r="F62" s="37"/>
      <c r="G62" s="37"/>
      <c r="H62" s="37"/>
    </row>
    <row r="63" spans="2:8" ht="12.75" hidden="1" customHeight="1" x14ac:dyDescent="0.2">
      <c r="B63" s="21" t="s">
        <v>21</v>
      </c>
      <c r="C63" s="10">
        <v>118250</v>
      </c>
      <c r="D63" s="39">
        <v>26.8</v>
      </c>
      <c r="E63" s="40">
        <v>3174915</v>
      </c>
      <c r="F63" s="37"/>
      <c r="G63" s="37"/>
      <c r="H63" s="37"/>
    </row>
    <row r="64" spans="2:8" ht="12.75" hidden="1" customHeight="1" x14ac:dyDescent="0.2">
      <c r="B64" s="20" t="s">
        <v>22</v>
      </c>
      <c r="C64" s="10">
        <v>1436447</v>
      </c>
      <c r="D64" s="39">
        <v>27.3</v>
      </c>
      <c r="E64" s="40">
        <v>39163529</v>
      </c>
      <c r="F64" s="37"/>
      <c r="G64" s="37"/>
      <c r="H64" s="37"/>
    </row>
    <row r="65" spans="2:8" ht="12.75" hidden="1" customHeight="1" x14ac:dyDescent="0.2">
      <c r="B65" s="21" t="s">
        <v>20</v>
      </c>
      <c r="C65" s="10">
        <v>65597</v>
      </c>
      <c r="D65" s="38">
        <v>30.4</v>
      </c>
      <c r="E65" s="10">
        <v>1993259</v>
      </c>
      <c r="F65" s="37"/>
      <c r="G65" s="37"/>
      <c r="H65" s="37"/>
    </row>
    <row r="66" spans="2:8" ht="12.75" hidden="1" customHeight="1" x14ac:dyDescent="0.2">
      <c r="B66" s="21" t="s">
        <v>21</v>
      </c>
      <c r="C66" s="10">
        <v>1370850</v>
      </c>
      <c r="D66" s="39">
        <v>27.1</v>
      </c>
      <c r="E66" s="40">
        <v>37170270</v>
      </c>
      <c r="F66" s="37"/>
      <c r="G66" s="37"/>
      <c r="H66" s="37"/>
    </row>
    <row r="67" spans="2:8" ht="12.75" hidden="1" customHeight="1" x14ac:dyDescent="0.2">
      <c r="B67" s="20" t="s">
        <v>23</v>
      </c>
      <c r="C67" s="10">
        <v>67531</v>
      </c>
      <c r="D67" s="39">
        <v>10.7</v>
      </c>
      <c r="E67" s="40">
        <v>720957</v>
      </c>
      <c r="F67" s="37"/>
      <c r="G67" s="37"/>
      <c r="H67" s="37"/>
    </row>
    <row r="68" spans="2:8" ht="12.75" hidden="1" customHeight="1" x14ac:dyDescent="0.2">
      <c r="B68" s="20" t="s">
        <v>24</v>
      </c>
      <c r="C68" s="10">
        <v>3958</v>
      </c>
      <c r="D68" s="39">
        <v>17.899999999999999</v>
      </c>
      <c r="E68" s="40">
        <v>70659</v>
      </c>
      <c r="F68" s="37"/>
      <c r="G68" s="37"/>
      <c r="H68" s="37"/>
    </row>
    <row r="69" spans="2:8" ht="12.75" hidden="1" customHeight="1" x14ac:dyDescent="0.2">
      <c r="B69" s="20" t="s">
        <v>25</v>
      </c>
      <c r="C69" s="10">
        <v>1306</v>
      </c>
      <c r="D69" s="39">
        <v>22.8</v>
      </c>
      <c r="E69" s="40">
        <v>29713</v>
      </c>
      <c r="F69" s="37"/>
      <c r="G69" s="37"/>
      <c r="H69" s="37"/>
    </row>
    <row r="70" spans="2:8" ht="12.75" hidden="1" customHeight="1" x14ac:dyDescent="0.2">
      <c r="B70" s="20" t="s">
        <v>26</v>
      </c>
      <c r="C70" s="10">
        <v>339342</v>
      </c>
      <c r="D70" s="39">
        <v>57.3</v>
      </c>
      <c r="E70" s="40">
        <v>19454021</v>
      </c>
      <c r="F70" s="37"/>
      <c r="G70" s="37"/>
      <c r="H70" s="37"/>
    </row>
    <row r="71" spans="2:8" ht="12.75" hidden="1" customHeight="1" x14ac:dyDescent="0.2">
      <c r="B71" s="20" t="s">
        <v>27</v>
      </c>
      <c r="C71" s="10">
        <v>32507</v>
      </c>
      <c r="D71" s="39">
        <v>20.399999999999999</v>
      </c>
      <c r="E71" s="40">
        <v>663735</v>
      </c>
      <c r="F71" s="37"/>
      <c r="G71" s="37"/>
      <c r="H71" s="37"/>
    </row>
    <row r="72" spans="2:8" ht="12.75" hidden="1" customHeight="1" x14ac:dyDescent="0.2">
      <c r="B72" s="22" t="s">
        <v>1</v>
      </c>
      <c r="C72" s="10"/>
      <c r="D72" s="39"/>
      <c r="E72" s="40"/>
      <c r="F72" s="37"/>
      <c r="G72" s="37"/>
      <c r="H72" s="37"/>
    </row>
    <row r="73" spans="2:8" ht="12.75" hidden="1" customHeight="1" x14ac:dyDescent="0.2">
      <c r="B73" s="24" t="s">
        <v>28</v>
      </c>
      <c r="C73" s="41">
        <v>15031</v>
      </c>
      <c r="D73" s="42">
        <v>22.6</v>
      </c>
      <c r="E73" s="43">
        <v>338968</v>
      </c>
      <c r="F73" s="37"/>
      <c r="G73" s="37"/>
      <c r="H73" s="37"/>
    </row>
    <row r="74" spans="2:8" ht="12.75" hidden="1" customHeight="1" x14ac:dyDescent="0.2">
      <c r="B74" s="24" t="s">
        <v>29</v>
      </c>
      <c r="C74" s="44">
        <v>15900</v>
      </c>
      <c r="D74" s="45">
        <v>18.100000000000001</v>
      </c>
      <c r="E74" s="40">
        <v>287431</v>
      </c>
      <c r="F74" s="37"/>
      <c r="G74" s="37"/>
      <c r="H74" s="37"/>
    </row>
    <row r="75" spans="2:8" ht="12.75" hidden="1" customHeight="1" x14ac:dyDescent="0.2">
      <c r="B75" s="24" t="s">
        <v>30</v>
      </c>
      <c r="C75" s="44">
        <v>1340</v>
      </c>
      <c r="D75" s="45">
        <v>24.9</v>
      </c>
      <c r="E75" s="40">
        <v>33372</v>
      </c>
      <c r="F75" s="37"/>
      <c r="G75" s="37"/>
      <c r="H75" s="37"/>
    </row>
    <row r="76" spans="2:8" ht="12.75" hidden="1" customHeight="1" x14ac:dyDescent="0.2">
      <c r="B76" s="20" t="s">
        <v>31</v>
      </c>
      <c r="C76" s="44">
        <v>588184</v>
      </c>
      <c r="D76" s="45">
        <v>176</v>
      </c>
      <c r="E76" s="40">
        <v>103692526</v>
      </c>
      <c r="F76" s="37"/>
      <c r="G76" s="37"/>
      <c r="H76" s="37"/>
    </row>
    <row r="77" spans="2:8" ht="12.75" hidden="1" customHeight="1" x14ac:dyDescent="0.2">
      <c r="B77" s="20" t="s">
        <v>32</v>
      </c>
      <c r="C77" s="44">
        <v>286179</v>
      </c>
      <c r="D77" s="45">
        <v>416</v>
      </c>
      <c r="E77" s="40">
        <v>119124440</v>
      </c>
      <c r="F77" s="37"/>
      <c r="G77" s="37">
        <v>416</v>
      </c>
      <c r="H77" s="37">
        <v>119124440</v>
      </c>
    </row>
    <row r="78" spans="2:8" ht="14.25" hidden="1" customHeight="1" x14ac:dyDescent="0.2">
      <c r="B78" s="20" t="s">
        <v>40</v>
      </c>
      <c r="C78" s="18">
        <v>569220</v>
      </c>
      <c r="D78" s="46">
        <v>25.9</v>
      </c>
      <c r="E78" s="47">
        <v>14736262</v>
      </c>
      <c r="F78" s="40"/>
      <c r="G78" s="40"/>
      <c r="H78" s="40"/>
    </row>
    <row r="79" spans="2:8" ht="12.75" hidden="1" customHeight="1" x14ac:dyDescent="0.2">
      <c r="B79" s="20" t="s">
        <v>33</v>
      </c>
      <c r="C79" s="12">
        <v>550200</v>
      </c>
      <c r="D79" s="48">
        <v>26.3</v>
      </c>
      <c r="E79" s="10">
        <v>14497557</v>
      </c>
      <c r="F79" s="37"/>
      <c r="G79" s="37"/>
      <c r="H79" s="37"/>
    </row>
    <row r="80" spans="2:8" ht="12.75" hidden="1" customHeight="1" x14ac:dyDescent="0.2">
      <c r="B80" s="24" t="s">
        <v>16</v>
      </c>
      <c r="C80" s="12">
        <v>516757</v>
      </c>
      <c r="D80" s="48">
        <v>27</v>
      </c>
      <c r="E80" s="10">
        <v>13952851</v>
      </c>
      <c r="F80" s="37"/>
      <c r="G80" s="37"/>
      <c r="H80" s="37"/>
    </row>
    <row r="81" spans="2:14" ht="12.75" hidden="1" customHeight="1" x14ac:dyDescent="0.2">
      <c r="B81" s="24" t="s">
        <v>17</v>
      </c>
      <c r="C81" s="10">
        <v>33442</v>
      </c>
      <c r="D81" s="39">
        <v>16.3</v>
      </c>
      <c r="E81" s="40">
        <v>544706</v>
      </c>
      <c r="F81" s="37"/>
      <c r="G81" s="37"/>
      <c r="H81" s="37"/>
    </row>
    <row r="82" spans="2:14" ht="12.75" hidden="1" customHeight="1" x14ac:dyDescent="0.2">
      <c r="B82" s="20" t="s">
        <v>34</v>
      </c>
      <c r="C82" s="12">
        <v>19020</v>
      </c>
      <c r="D82" s="49">
        <v>12.6</v>
      </c>
      <c r="E82" s="44">
        <v>238705</v>
      </c>
      <c r="F82" s="37"/>
      <c r="G82" s="37"/>
      <c r="H82" s="37"/>
    </row>
    <row r="83" spans="2:14" ht="12.75" hidden="1" customHeight="1" x14ac:dyDescent="0.2">
      <c r="B83" s="22" t="s">
        <v>1</v>
      </c>
      <c r="C83" s="10"/>
      <c r="D83" s="39"/>
      <c r="E83" s="40"/>
      <c r="F83" s="37"/>
      <c r="G83" s="37"/>
      <c r="H83" s="37"/>
    </row>
    <row r="84" spans="2:14" ht="12.75" hidden="1" customHeight="1" x14ac:dyDescent="0.2">
      <c r="B84" s="30" t="s">
        <v>35</v>
      </c>
      <c r="C84" s="28">
        <v>1016</v>
      </c>
      <c r="D84" s="19">
        <v>16.600000000000001</v>
      </c>
      <c r="E84" s="50">
        <v>16848</v>
      </c>
      <c r="F84" s="37"/>
      <c r="G84" s="37"/>
      <c r="H84" s="37"/>
    </row>
    <row r="85" spans="2:14" ht="12.75" hidden="1" customHeight="1" x14ac:dyDescent="0.2">
      <c r="B85" s="29" t="s">
        <v>41</v>
      </c>
      <c r="C85" s="51">
        <v>5972</v>
      </c>
      <c r="D85" s="45">
        <v>23.6</v>
      </c>
      <c r="E85" s="40">
        <v>140707</v>
      </c>
      <c r="F85" s="37">
        <v>5972</v>
      </c>
      <c r="G85" s="37">
        <v>23.6</v>
      </c>
      <c r="H85" s="37">
        <v>140707</v>
      </c>
    </row>
    <row r="86" spans="2:14" ht="12.75" hidden="1" customHeight="1" x14ac:dyDescent="0.2">
      <c r="B86" s="4" t="s">
        <v>37</v>
      </c>
      <c r="C86" s="52">
        <v>195</v>
      </c>
      <c r="D86" s="53">
        <v>23.9</v>
      </c>
      <c r="E86" s="47">
        <v>4661</v>
      </c>
      <c r="F86" s="40">
        <v>195</v>
      </c>
      <c r="G86" s="37">
        <v>23.9</v>
      </c>
      <c r="H86" s="40">
        <v>4661</v>
      </c>
    </row>
    <row r="87" spans="2:14" ht="12.75" hidden="1" customHeight="1" x14ac:dyDescent="0.2">
      <c r="B87" s="4" t="s">
        <v>38</v>
      </c>
      <c r="C87" s="52">
        <v>41804</v>
      </c>
      <c r="D87" s="53">
        <v>372</v>
      </c>
      <c r="E87" s="47">
        <v>15567283</v>
      </c>
      <c r="F87" s="40"/>
      <c r="G87" s="37"/>
      <c r="H87" s="40"/>
    </row>
    <row r="88" spans="2:14" ht="12.75" hidden="1" customHeight="1" x14ac:dyDescent="0.2">
      <c r="B88" s="22" t="s">
        <v>1</v>
      </c>
      <c r="C88" s="10"/>
      <c r="D88" s="54"/>
      <c r="E88" s="40"/>
      <c r="F88" s="37"/>
      <c r="G88" s="37"/>
      <c r="H88" s="37"/>
    </row>
    <row r="89" spans="2:14" ht="12.75" hidden="1" customHeight="1" x14ac:dyDescent="0.2">
      <c r="B89" s="30" t="s">
        <v>39</v>
      </c>
      <c r="C89" s="28">
        <v>30599</v>
      </c>
      <c r="D89" s="19">
        <v>402</v>
      </c>
      <c r="E89" s="43">
        <v>12300962</v>
      </c>
      <c r="F89" s="37"/>
      <c r="G89" s="55"/>
      <c r="H89" s="37"/>
    </row>
    <row r="90" spans="2:14" ht="12.75" hidden="1" customHeight="1" x14ac:dyDescent="0.2">
      <c r="C90" s="10"/>
      <c r="D90" s="54"/>
      <c r="E90" s="40"/>
      <c r="F90" s="37"/>
      <c r="G90" s="37"/>
      <c r="H90" s="37"/>
    </row>
    <row r="91" spans="2:14" ht="12.75" hidden="1" customHeight="1" x14ac:dyDescent="0.2"/>
    <row r="92" spans="2:14" ht="12.75" hidden="1" customHeight="1" x14ac:dyDescent="0.2">
      <c r="B92">
        <v>2006</v>
      </c>
    </row>
    <row r="93" spans="2:14" ht="18.75" hidden="1" customHeight="1" x14ac:dyDescent="0.2">
      <c r="B93" s="56" t="s">
        <v>32</v>
      </c>
      <c r="C93">
        <v>262046</v>
      </c>
      <c r="D93">
        <v>438</v>
      </c>
      <c r="E93">
        <v>114748201</v>
      </c>
    </row>
    <row r="94" spans="2:14" s="61" customFormat="1" ht="18.75" hidden="1" customHeight="1" x14ac:dyDescent="0.2">
      <c r="B94" s="20" t="s">
        <v>40</v>
      </c>
      <c r="C94" s="57">
        <v>657860</v>
      </c>
      <c r="D94" s="57">
        <v>25.6</v>
      </c>
      <c r="E94" s="57">
        <v>16818442</v>
      </c>
      <c r="F94"/>
      <c r="G94"/>
      <c r="H94"/>
    </row>
    <row r="95" spans="2:14" s="63" customFormat="1" ht="18.75" hidden="1" customHeight="1" x14ac:dyDescent="0.2">
      <c r="B95" s="20" t="s">
        <v>33</v>
      </c>
      <c r="C95" s="58">
        <v>623853</v>
      </c>
      <c r="D95" s="59">
        <v>26.5</v>
      </c>
      <c r="E95" s="59">
        <v>16515249</v>
      </c>
      <c r="F95" s="60"/>
      <c r="G95" s="60"/>
      <c r="H95" s="60"/>
      <c r="J95" s="61"/>
      <c r="K95" s="64"/>
      <c r="L95" s="65"/>
      <c r="M95" s="64"/>
      <c r="N95" s="64"/>
    </row>
    <row r="96" spans="2:14" s="61" customFormat="1" ht="18.75" hidden="1" customHeight="1" x14ac:dyDescent="0.2">
      <c r="B96" s="24" t="s">
        <v>16</v>
      </c>
      <c r="C96" s="58">
        <v>581421</v>
      </c>
      <c r="D96" s="62">
        <v>27.4</v>
      </c>
      <c r="E96" s="62">
        <v>15923238</v>
      </c>
      <c r="F96" s="60"/>
      <c r="G96" s="60"/>
      <c r="H96" s="60"/>
      <c r="K96" s="64"/>
      <c r="L96" s="65"/>
      <c r="M96" s="64"/>
      <c r="N96" s="64"/>
    </row>
    <row r="97" spans="2:14" s="61" customFormat="1" ht="18.75" hidden="1" customHeight="1" x14ac:dyDescent="0.2">
      <c r="B97" s="24" t="s">
        <v>17</v>
      </c>
      <c r="C97" s="58">
        <v>42432</v>
      </c>
      <c r="D97" s="62">
        <v>14</v>
      </c>
      <c r="E97" s="62">
        <v>592011</v>
      </c>
      <c r="F97" s="60"/>
      <c r="G97" s="60"/>
      <c r="H97" s="60"/>
      <c r="K97" s="63"/>
      <c r="L97" s="63"/>
      <c r="M97" s="60"/>
      <c r="N97" s="60"/>
    </row>
    <row r="98" spans="2:14" s="61" customFormat="1" ht="18.75" hidden="1" customHeight="1" x14ac:dyDescent="0.2">
      <c r="B98" s="20" t="s">
        <v>34</v>
      </c>
      <c r="C98" s="58">
        <v>34007</v>
      </c>
      <c r="D98" s="58">
        <v>8.9</v>
      </c>
      <c r="E98" s="58">
        <v>303193</v>
      </c>
      <c r="F98" s="60"/>
      <c r="G98" s="60"/>
      <c r="H98" s="60"/>
      <c r="K98" s="60"/>
      <c r="L98" s="60"/>
      <c r="M98" s="60"/>
      <c r="N98" s="60"/>
    </row>
    <row r="99" spans="2:14" s="61" customFormat="1" ht="18.75" hidden="1" customHeight="1" x14ac:dyDescent="0.2">
      <c r="B99" s="22" t="s">
        <v>1</v>
      </c>
      <c r="C99" s="58"/>
      <c r="D99" s="58"/>
      <c r="E99" s="58"/>
      <c r="F99" s="60"/>
      <c r="G99" s="60"/>
      <c r="H99" s="60"/>
      <c r="K99" s="60"/>
      <c r="L99" s="60"/>
      <c r="M99" s="60"/>
      <c r="N99" s="60"/>
    </row>
    <row r="100" spans="2:14" ht="17.100000000000001" hidden="1" customHeight="1" x14ac:dyDescent="0.2">
      <c r="B100" s="30" t="s">
        <v>35</v>
      </c>
      <c r="C100" s="58">
        <v>1391</v>
      </c>
      <c r="D100" s="58">
        <v>9.6999999999999993</v>
      </c>
      <c r="E100" s="58">
        <v>13482</v>
      </c>
      <c r="F100" s="63"/>
      <c r="G100" s="63"/>
      <c r="H100" s="63"/>
      <c r="J100" s="61"/>
      <c r="K100" s="61"/>
      <c r="L100" s="61"/>
    </row>
    <row r="101" spans="2:14" ht="17.100000000000001" hidden="1" customHeight="1" x14ac:dyDescent="0.2">
      <c r="C101" s="58"/>
      <c r="D101" s="58"/>
      <c r="E101" s="58"/>
    </row>
    <row r="102" spans="2:14" ht="17.100000000000001" customHeight="1" x14ac:dyDescent="0.2">
      <c r="D102" s="36"/>
    </row>
    <row r="103" spans="2:14" ht="17.100000000000001" customHeight="1" x14ac:dyDescent="0.2">
      <c r="C103" s="35"/>
      <c r="D103" s="36"/>
      <c r="E103" s="35"/>
    </row>
    <row r="104" spans="2:14" ht="15.75" customHeight="1" x14ac:dyDescent="0.2">
      <c r="C104" s="35"/>
      <c r="D104" s="35"/>
      <c r="E104" s="35"/>
    </row>
    <row r="105" spans="2:14" ht="15.75" customHeight="1" x14ac:dyDescent="0.2">
      <c r="C105" s="35"/>
      <c r="D105" s="35"/>
      <c r="E105" s="35"/>
    </row>
    <row r="106" spans="2:14" ht="15.75" customHeight="1" x14ac:dyDescent="0.2">
      <c r="C106" s="35"/>
      <c r="D106" s="35"/>
      <c r="E106" s="35"/>
    </row>
    <row r="107" spans="2:14" ht="15.75" customHeight="1" x14ac:dyDescent="0.2">
      <c r="C107" s="35"/>
      <c r="D107" s="35"/>
      <c r="E107" s="35"/>
    </row>
    <row r="108" spans="2:14" ht="17.100000000000001" customHeight="1" x14ac:dyDescent="0.2">
      <c r="C108" s="35"/>
      <c r="D108" s="35"/>
      <c r="E108" s="35"/>
    </row>
    <row r="109" spans="2:14" ht="17.100000000000001" customHeight="1" x14ac:dyDescent="0.2">
      <c r="C109" s="35"/>
      <c r="D109" s="35"/>
      <c r="E109" s="35"/>
    </row>
    <row r="110" spans="2:14" ht="17.100000000000001" customHeight="1" x14ac:dyDescent="0.2">
      <c r="C110" s="35"/>
      <c r="D110" s="35"/>
      <c r="E110" s="35"/>
    </row>
    <row r="111" spans="2:14" ht="17.100000000000001" customHeight="1" x14ac:dyDescent="0.2">
      <c r="C111" s="35"/>
      <c r="D111" s="35"/>
      <c r="E111" s="35"/>
    </row>
    <row r="112" spans="2:14" ht="24.75" customHeight="1" x14ac:dyDescent="0.2">
      <c r="C112" s="35"/>
      <c r="D112" s="35"/>
      <c r="E112" s="35"/>
    </row>
    <row r="113" spans="3:5" ht="17.100000000000001" customHeight="1" x14ac:dyDescent="0.2">
      <c r="C113" s="35"/>
      <c r="D113" s="35"/>
      <c r="E113" s="35"/>
    </row>
    <row r="114" spans="3:5" ht="17.100000000000001" customHeight="1" x14ac:dyDescent="0.2">
      <c r="C114" s="35"/>
      <c r="D114" s="35"/>
      <c r="E114" s="35"/>
    </row>
    <row r="115" spans="3:5" ht="17.100000000000001" customHeight="1" x14ac:dyDescent="0.2">
      <c r="C115" s="35"/>
      <c r="D115" s="35"/>
      <c r="E115" s="35"/>
    </row>
    <row r="116" spans="3:5" ht="17.100000000000001" customHeight="1" x14ac:dyDescent="0.2"/>
    <row r="117" spans="3:5" ht="17.100000000000001" customHeight="1" x14ac:dyDescent="0.2"/>
    <row r="118" spans="3:5" ht="17.100000000000001" customHeight="1" x14ac:dyDescent="0.2"/>
    <row r="119" spans="3:5" ht="17.100000000000001" customHeight="1" x14ac:dyDescent="0.2"/>
    <row r="120" spans="3:5" ht="17.100000000000001" customHeight="1" x14ac:dyDescent="0.2"/>
    <row r="121" spans="3:5" ht="17.100000000000001" customHeight="1" x14ac:dyDescent="0.2"/>
    <row r="122" spans="3:5" ht="17.100000000000001" customHeight="1" x14ac:dyDescent="0.2"/>
    <row r="123" spans="3:5" ht="17.100000000000001" customHeight="1" x14ac:dyDescent="0.2"/>
    <row r="124" spans="3:5" ht="17.100000000000001" customHeight="1" x14ac:dyDescent="0.2"/>
    <row r="125" spans="3:5" ht="17.100000000000001" customHeight="1" x14ac:dyDescent="0.2"/>
    <row r="126" spans="3:5" ht="17.100000000000001" customHeight="1" x14ac:dyDescent="0.2"/>
    <row r="127" spans="3:5" ht="17.100000000000001" customHeight="1" x14ac:dyDescent="0.2"/>
  </sheetData>
  <mergeCells count="5">
    <mergeCell ref="B3:B4"/>
    <mergeCell ref="C3:C4"/>
    <mergeCell ref="D3:D4"/>
    <mergeCell ref="E3:E4"/>
    <mergeCell ref="F4:H4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1"/>
  <sheetViews>
    <sheetView workbookViewId="0">
      <selection activeCell="B12" sqref="B12"/>
    </sheetView>
  </sheetViews>
  <sheetFormatPr defaultRowHeight="12.75" x14ac:dyDescent="0.2"/>
  <cols>
    <col min="1" max="1" width="2" customWidth="1"/>
    <col min="2" max="2" width="27.5703125" customWidth="1"/>
    <col min="3" max="3" width="13.5703125" customWidth="1"/>
    <col min="4" max="4" width="11.28515625" customWidth="1"/>
    <col min="5" max="5" width="12.5703125" bestFit="1" customWidth="1"/>
    <col min="6" max="6" width="12.85546875" customWidth="1"/>
    <col min="7" max="7" width="12.140625" customWidth="1"/>
    <col min="8" max="8" width="11.7109375" customWidth="1"/>
    <col min="9" max="9" width="3.42578125" style="61" customWidth="1"/>
    <col min="10" max="12" width="0" hidden="1" customWidth="1"/>
    <col min="13" max="15" width="6" hidden="1" customWidth="1"/>
    <col min="16" max="16" width="0" hidden="1" customWidth="1"/>
  </cols>
  <sheetData>
    <row r="1" spans="2:15" ht="14.25" x14ac:dyDescent="0.2">
      <c r="B1" s="76">
        <v>86</v>
      </c>
      <c r="H1" s="1"/>
    </row>
    <row r="2" spans="2:15" ht="20.25" customHeight="1" x14ac:dyDescent="0.2">
      <c r="B2" s="2" t="s">
        <v>124</v>
      </c>
      <c r="C2" s="3"/>
    </row>
    <row r="3" spans="2:15" ht="44.25" customHeight="1" x14ac:dyDescent="0.2">
      <c r="B3" s="163" t="s">
        <v>0</v>
      </c>
      <c r="C3" s="165" t="s">
        <v>42</v>
      </c>
      <c r="D3" s="166" t="s">
        <v>4</v>
      </c>
      <c r="E3" s="166" t="s">
        <v>5</v>
      </c>
      <c r="F3" s="82" t="s">
        <v>74</v>
      </c>
      <c r="G3" s="83" t="s">
        <v>6</v>
      </c>
      <c r="H3" s="83" t="s">
        <v>7</v>
      </c>
    </row>
    <row r="4" spans="2:15" ht="27" customHeight="1" x14ac:dyDescent="0.2">
      <c r="B4" s="164"/>
      <c r="C4" s="165"/>
      <c r="D4" s="166"/>
      <c r="E4" s="167"/>
      <c r="F4" s="168" t="s">
        <v>112</v>
      </c>
      <c r="G4" s="169"/>
      <c r="H4" s="169"/>
    </row>
    <row r="5" spans="2:15" ht="12" customHeight="1" x14ac:dyDescent="0.2">
      <c r="B5" s="66"/>
      <c r="C5" s="5"/>
      <c r="D5" s="6"/>
      <c r="E5" s="7"/>
      <c r="F5" s="8"/>
      <c r="G5" s="8"/>
      <c r="H5" s="9"/>
    </row>
    <row r="6" spans="2:15" ht="24" customHeight="1" x14ac:dyDescent="0.25">
      <c r="B6" s="90" t="s">
        <v>75</v>
      </c>
      <c r="C6" s="10">
        <v>36875</v>
      </c>
      <c r="D6" s="11">
        <v>33.5</v>
      </c>
      <c r="E6" s="12">
        <v>1233915</v>
      </c>
      <c r="F6" s="38">
        <v>95.6</v>
      </c>
      <c r="G6" s="38">
        <v>85.2</v>
      </c>
      <c r="H6" s="38">
        <v>81.3</v>
      </c>
    </row>
    <row r="7" spans="2:15" ht="24" customHeight="1" x14ac:dyDescent="0.25">
      <c r="B7" s="90" t="s">
        <v>33</v>
      </c>
      <c r="C7" s="10">
        <v>36172</v>
      </c>
      <c r="D7" s="11">
        <v>33.9</v>
      </c>
      <c r="E7" s="12">
        <v>1224439</v>
      </c>
      <c r="F7" s="38">
        <v>94.2</v>
      </c>
      <c r="G7" s="38">
        <v>85.8</v>
      </c>
      <c r="H7" s="38">
        <v>80.8</v>
      </c>
    </row>
    <row r="8" spans="2:15" ht="24" customHeight="1" x14ac:dyDescent="0.25">
      <c r="B8" s="92" t="s">
        <v>16</v>
      </c>
      <c r="C8" s="10">
        <v>35061</v>
      </c>
      <c r="D8" s="11">
        <v>34.1</v>
      </c>
      <c r="E8" s="12">
        <v>1194390</v>
      </c>
      <c r="F8" s="38">
        <v>94.2</v>
      </c>
      <c r="G8" s="38">
        <v>86.3</v>
      </c>
      <c r="H8" s="38">
        <v>81.3</v>
      </c>
    </row>
    <row r="9" spans="2:15" ht="24" customHeight="1" x14ac:dyDescent="0.25">
      <c r="B9" s="92" t="s">
        <v>17</v>
      </c>
      <c r="C9" s="10">
        <v>1111</v>
      </c>
      <c r="D9" s="11">
        <v>27</v>
      </c>
      <c r="E9" s="12">
        <v>30049</v>
      </c>
      <c r="F9" s="38">
        <v>94.7</v>
      </c>
      <c r="G9" s="38">
        <v>68.900000000000006</v>
      </c>
      <c r="H9" s="38">
        <v>65.400000000000006</v>
      </c>
    </row>
    <row r="10" spans="2:15" ht="24" customHeight="1" x14ac:dyDescent="0.25">
      <c r="B10" s="90" t="s">
        <v>34</v>
      </c>
      <c r="C10" s="10">
        <v>703</v>
      </c>
      <c r="D10" s="11">
        <v>13.5</v>
      </c>
      <c r="E10" s="12">
        <v>9476</v>
      </c>
      <c r="F10" s="38">
        <v>401.7</v>
      </c>
      <c r="G10" s="38">
        <v>122.7</v>
      </c>
      <c r="H10" s="38">
        <v>492.8</v>
      </c>
    </row>
    <row r="11" spans="2:15" ht="24" customHeight="1" x14ac:dyDescent="0.25">
      <c r="B11" s="86" t="s">
        <v>84</v>
      </c>
      <c r="C11" s="10">
        <v>692</v>
      </c>
      <c r="D11" s="11">
        <v>13.4</v>
      </c>
      <c r="E11" s="12">
        <v>9301</v>
      </c>
      <c r="F11" s="38">
        <v>449.4</v>
      </c>
      <c r="G11" s="38">
        <v>113.6</v>
      </c>
      <c r="H11" s="38">
        <v>509.9</v>
      </c>
    </row>
    <row r="12" spans="2:15" ht="24" customHeight="1" x14ac:dyDescent="0.25">
      <c r="B12" s="90" t="s">
        <v>77</v>
      </c>
      <c r="C12" s="10">
        <v>8</v>
      </c>
      <c r="D12" s="11">
        <v>20</v>
      </c>
      <c r="E12" s="12">
        <v>160</v>
      </c>
      <c r="F12" s="38">
        <v>38.1</v>
      </c>
      <c r="G12" s="38">
        <v>434.8</v>
      </c>
      <c r="H12" s="38">
        <v>161.6</v>
      </c>
    </row>
    <row r="13" spans="2:15" ht="24" customHeight="1" x14ac:dyDescent="0.25">
      <c r="B13" s="97" t="s">
        <v>35</v>
      </c>
      <c r="C13" s="10">
        <v>3</v>
      </c>
      <c r="D13" s="10">
        <v>5</v>
      </c>
      <c r="E13" s="10">
        <v>15</v>
      </c>
      <c r="F13" s="38" t="s">
        <v>86</v>
      </c>
      <c r="G13" s="38" t="s">
        <v>86</v>
      </c>
      <c r="H13" s="38" t="s">
        <v>86</v>
      </c>
    </row>
    <row r="14" spans="2:15" s="3" customFormat="1" ht="24" customHeight="1" x14ac:dyDescent="0.2">
      <c r="B14" s="84" t="s">
        <v>36</v>
      </c>
      <c r="C14" s="38" t="s">
        <v>86</v>
      </c>
      <c r="D14" s="38" t="s">
        <v>86</v>
      </c>
      <c r="E14" s="38" t="s">
        <v>86</v>
      </c>
      <c r="F14" s="38" t="s">
        <v>86</v>
      </c>
      <c r="G14" s="38" t="s">
        <v>86</v>
      </c>
      <c r="H14" s="38" t="s">
        <v>86</v>
      </c>
      <c r="I14" s="67"/>
      <c r="J14" s="3" t="e">
        <f>ROUND(C14/#REF!*100,1)</f>
        <v>#VALUE!</v>
      </c>
      <c r="K14" s="3" t="e">
        <f>ROUND(D14/#REF!*100,1)</f>
        <v>#VALUE!</v>
      </c>
      <c r="L14" s="3" t="e">
        <f>ROUND(E14/#REF!*100,1)</f>
        <v>#VALUE!</v>
      </c>
      <c r="M14" s="13" t="e">
        <f>J14-F14</f>
        <v>#VALUE!</v>
      </c>
      <c r="N14" s="13" t="e">
        <f>K14-G14</f>
        <v>#VALUE!</v>
      </c>
      <c r="O14" s="13" t="e">
        <f>L14-H14</f>
        <v>#VALUE!</v>
      </c>
    </row>
    <row r="15" spans="2:15" s="3" customFormat="1" ht="24" customHeight="1" x14ac:dyDescent="0.25">
      <c r="B15" s="85" t="s">
        <v>37</v>
      </c>
      <c r="C15" s="38" t="s">
        <v>86</v>
      </c>
      <c r="D15" s="38" t="s">
        <v>86</v>
      </c>
      <c r="E15" s="38" t="s">
        <v>86</v>
      </c>
      <c r="F15" s="38" t="s">
        <v>86</v>
      </c>
      <c r="G15" s="38" t="s">
        <v>86</v>
      </c>
      <c r="H15" s="38" t="s">
        <v>86</v>
      </c>
      <c r="I15" s="67"/>
      <c r="J15" s="3" t="e">
        <f t="shared" ref="J15:L19" si="0">ROUND(C15/C47*100,1)</f>
        <v>#VALUE!</v>
      </c>
      <c r="K15" s="3" t="e">
        <f t="shared" si="0"/>
        <v>#VALUE!</v>
      </c>
      <c r="L15" s="3" t="e">
        <f t="shared" si="0"/>
        <v>#VALUE!</v>
      </c>
      <c r="M15" s="13" t="e">
        <f t="shared" ref="M15:O25" si="1">J15-F15</f>
        <v>#VALUE!</v>
      </c>
      <c r="N15" s="13" t="e">
        <f t="shared" si="1"/>
        <v>#VALUE!</v>
      </c>
      <c r="O15" s="13" t="e">
        <f t="shared" si="1"/>
        <v>#VALUE!</v>
      </c>
    </row>
    <row r="16" spans="2:15" s="3" customFormat="1" ht="24" customHeight="1" x14ac:dyDescent="0.25">
      <c r="B16" s="86" t="s">
        <v>78</v>
      </c>
      <c r="C16" s="10">
        <v>15</v>
      </c>
      <c r="D16" s="11">
        <v>30</v>
      </c>
      <c r="E16" s="12">
        <v>450</v>
      </c>
      <c r="F16" s="11">
        <v>125</v>
      </c>
      <c r="G16" s="11">
        <v>116.3</v>
      </c>
      <c r="H16" s="11">
        <v>147.5</v>
      </c>
      <c r="I16" s="67"/>
      <c r="J16" s="3" t="e">
        <f t="shared" si="0"/>
        <v>#DIV/0!</v>
      </c>
      <c r="K16" s="3" t="e">
        <f t="shared" si="0"/>
        <v>#DIV/0!</v>
      </c>
      <c r="L16" s="3" t="e">
        <f t="shared" si="0"/>
        <v>#DIV/0!</v>
      </c>
      <c r="M16" s="13" t="e">
        <f t="shared" si="1"/>
        <v>#DIV/0!</v>
      </c>
      <c r="N16" s="13" t="e">
        <f t="shared" si="1"/>
        <v>#DIV/0!</v>
      </c>
      <c r="O16" s="13" t="e">
        <f t="shared" si="1"/>
        <v>#DIV/0!</v>
      </c>
    </row>
    <row r="17" spans="2:15" s="3" customFormat="1" ht="24" customHeight="1" x14ac:dyDescent="0.25">
      <c r="B17" s="86" t="s">
        <v>79</v>
      </c>
      <c r="C17" s="38" t="s">
        <v>86</v>
      </c>
      <c r="D17" s="38" t="s">
        <v>86</v>
      </c>
      <c r="E17" s="38" t="s">
        <v>86</v>
      </c>
      <c r="F17" s="38" t="s">
        <v>86</v>
      </c>
      <c r="G17" s="38" t="s">
        <v>86</v>
      </c>
      <c r="H17" s="38" t="s">
        <v>86</v>
      </c>
      <c r="I17" s="67"/>
      <c r="J17" s="3" t="e">
        <f t="shared" si="0"/>
        <v>#VALUE!</v>
      </c>
      <c r="K17" s="3" t="e">
        <f t="shared" si="0"/>
        <v>#VALUE!</v>
      </c>
      <c r="L17" s="3" t="e">
        <f t="shared" si="0"/>
        <v>#VALUE!</v>
      </c>
      <c r="M17" s="13" t="e">
        <f t="shared" si="1"/>
        <v>#VALUE!</v>
      </c>
      <c r="N17" s="13" t="e">
        <f t="shared" si="1"/>
        <v>#VALUE!</v>
      </c>
      <c r="O17" s="13" t="e">
        <f t="shared" si="1"/>
        <v>#VALUE!</v>
      </c>
    </row>
    <row r="18" spans="2:15" s="3" customFormat="1" ht="24" customHeight="1" x14ac:dyDescent="0.25">
      <c r="B18" s="86" t="s">
        <v>80</v>
      </c>
      <c r="C18" s="10">
        <v>8</v>
      </c>
      <c r="D18" s="11">
        <v>220</v>
      </c>
      <c r="E18" s="12">
        <v>1760</v>
      </c>
      <c r="F18" s="11">
        <v>80</v>
      </c>
      <c r="G18" s="11">
        <v>45.5</v>
      </c>
      <c r="H18" s="11">
        <v>37.9</v>
      </c>
      <c r="I18" s="67"/>
      <c r="J18" s="3">
        <f t="shared" si="0"/>
        <v>0.2</v>
      </c>
      <c r="K18" s="3">
        <f t="shared" si="0"/>
        <v>1257.0999999999999</v>
      </c>
      <c r="L18" s="3">
        <f t="shared" si="0"/>
        <v>2.2000000000000002</v>
      </c>
      <c r="M18" s="13">
        <f t="shared" si="1"/>
        <v>-79.8</v>
      </c>
      <c r="N18" s="13">
        <f t="shared" si="1"/>
        <v>1211.5999999999999</v>
      </c>
      <c r="O18" s="13">
        <f t="shared" si="1"/>
        <v>-35.699999999999996</v>
      </c>
    </row>
    <row r="19" spans="2:15" s="3" customFormat="1" ht="24" customHeight="1" x14ac:dyDescent="0.25">
      <c r="B19" s="86" t="s">
        <v>81</v>
      </c>
      <c r="C19" s="10">
        <v>44</v>
      </c>
      <c r="D19" s="11">
        <v>11.8</v>
      </c>
      <c r="E19" s="12">
        <v>520</v>
      </c>
      <c r="F19" s="11">
        <v>95.7</v>
      </c>
      <c r="G19" s="11">
        <v>103.5</v>
      </c>
      <c r="H19" s="11">
        <v>99.2</v>
      </c>
      <c r="I19" s="67"/>
      <c r="J19" s="3">
        <f t="shared" si="0"/>
        <v>1.6</v>
      </c>
      <c r="K19" s="3">
        <f t="shared" si="0"/>
        <v>81.900000000000006</v>
      </c>
      <c r="L19" s="3">
        <f t="shared" si="0"/>
        <v>1.4</v>
      </c>
      <c r="M19" s="13">
        <f t="shared" si="1"/>
        <v>-94.100000000000009</v>
      </c>
      <c r="N19" s="13">
        <f t="shared" si="1"/>
        <v>-21.599999999999994</v>
      </c>
      <c r="O19" s="13">
        <f t="shared" si="1"/>
        <v>-97.8</v>
      </c>
    </row>
    <row r="20" spans="2:15" s="3" customFormat="1" ht="33" customHeight="1" x14ac:dyDescent="0.25">
      <c r="B20" s="87" t="s">
        <v>43</v>
      </c>
      <c r="C20" s="10">
        <v>3992</v>
      </c>
      <c r="D20" s="11">
        <v>13.7</v>
      </c>
      <c r="E20" s="12">
        <v>54723</v>
      </c>
      <c r="F20" s="11">
        <v>247.3</v>
      </c>
      <c r="G20" s="11">
        <v>76.099999999999994</v>
      </c>
      <c r="H20" s="11">
        <v>188.3</v>
      </c>
      <c r="I20" s="67"/>
      <c r="J20" s="3">
        <f t="shared" ref="J20:L25" si="2">ROUND(C20/C56*100,1)</f>
        <v>30.9</v>
      </c>
      <c r="K20" s="3">
        <f t="shared" si="2"/>
        <v>8.1999999999999993</v>
      </c>
      <c r="L20" s="3">
        <f t="shared" si="2"/>
        <v>2.5</v>
      </c>
      <c r="M20" s="13">
        <f t="shared" si="1"/>
        <v>-216.4</v>
      </c>
      <c r="N20" s="13">
        <f t="shared" si="1"/>
        <v>-67.899999999999991</v>
      </c>
      <c r="O20" s="13">
        <f t="shared" si="1"/>
        <v>-185.8</v>
      </c>
    </row>
    <row r="21" spans="2:15" s="3" customFormat="1" ht="24" customHeight="1" x14ac:dyDescent="0.25">
      <c r="B21" s="88" t="s">
        <v>44</v>
      </c>
      <c r="C21" s="10">
        <v>200</v>
      </c>
      <c r="D21" s="11">
        <v>13.8</v>
      </c>
      <c r="E21" s="12">
        <v>2752</v>
      </c>
      <c r="F21" s="11">
        <v>555.6</v>
      </c>
      <c r="G21" s="11">
        <v>77.099999999999994</v>
      </c>
      <c r="H21" s="11">
        <v>427.3</v>
      </c>
      <c r="I21" s="67"/>
      <c r="J21" s="3">
        <f t="shared" si="2"/>
        <v>18.100000000000001</v>
      </c>
      <c r="K21" s="3">
        <f t="shared" si="2"/>
        <v>7.6</v>
      </c>
      <c r="L21" s="3">
        <f t="shared" si="2"/>
        <v>1.4</v>
      </c>
      <c r="M21" s="13">
        <f t="shared" si="1"/>
        <v>-537.5</v>
      </c>
      <c r="N21" s="13">
        <f t="shared" si="1"/>
        <v>-69.5</v>
      </c>
      <c r="O21" s="13">
        <f t="shared" si="1"/>
        <v>-425.90000000000003</v>
      </c>
    </row>
    <row r="22" spans="2:15" s="3" customFormat="1" ht="24" customHeight="1" x14ac:dyDescent="0.25">
      <c r="B22" s="88" t="s">
        <v>45</v>
      </c>
      <c r="C22" s="10">
        <v>62</v>
      </c>
      <c r="D22" s="11">
        <v>9.5</v>
      </c>
      <c r="E22" s="12">
        <v>586</v>
      </c>
      <c r="F22" s="11">
        <v>563.6</v>
      </c>
      <c r="G22" s="11">
        <v>64.599999999999994</v>
      </c>
      <c r="H22" s="11">
        <v>361.7</v>
      </c>
      <c r="I22" s="67"/>
      <c r="J22" s="3">
        <f t="shared" si="2"/>
        <v>7.7</v>
      </c>
      <c r="K22" s="3">
        <f t="shared" si="2"/>
        <v>5.5</v>
      </c>
      <c r="L22" s="3">
        <f t="shared" si="2"/>
        <v>0.4</v>
      </c>
      <c r="M22" s="13">
        <f t="shared" si="1"/>
        <v>-555.9</v>
      </c>
      <c r="N22" s="13">
        <f t="shared" si="1"/>
        <v>-59.099999999999994</v>
      </c>
      <c r="O22" s="13">
        <f t="shared" si="1"/>
        <v>-361.3</v>
      </c>
    </row>
    <row r="23" spans="2:15" s="70" customFormat="1" ht="24" customHeight="1" x14ac:dyDescent="0.25">
      <c r="B23" s="88" t="s">
        <v>46</v>
      </c>
      <c r="C23" s="10">
        <v>591</v>
      </c>
      <c r="D23" s="11">
        <v>17.399999999999999</v>
      </c>
      <c r="E23" s="12">
        <v>10308</v>
      </c>
      <c r="F23" s="11">
        <v>223.9</v>
      </c>
      <c r="G23" s="11">
        <v>68.2</v>
      </c>
      <c r="H23" s="11">
        <v>153.30000000000001</v>
      </c>
      <c r="I23" s="69"/>
      <c r="J23" s="3">
        <f t="shared" si="2"/>
        <v>134.9</v>
      </c>
      <c r="K23" s="3">
        <f t="shared" si="2"/>
        <v>9.4</v>
      </c>
      <c r="L23" s="3">
        <f t="shared" si="2"/>
        <v>12.7</v>
      </c>
      <c r="M23" s="13">
        <f>J23-F23</f>
        <v>-89</v>
      </c>
      <c r="N23" s="13">
        <f t="shared" si="1"/>
        <v>-58.800000000000004</v>
      </c>
      <c r="O23" s="13">
        <f t="shared" si="1"/>
        <v>-140.60000000000002</v>
      </c>
    </row>
    <row r="24" spans="2:15" s="3" customFormat="1" ht="24" customHeight="1" x14ac:dyDescent="0.25">
      <c r="B24" s="88" t="s">
        <v>47</v>
      </c>
      <c r="C24" s="10">
        <v>2843</v>
      </c>
      <c r="D24" s="11">
        <v>11.6</v>
      </c>
      <c r="E24" s="12">
        <v>32948</v>
      </c>
      <c r="F24" s="11">
        <v>266.89999999999998</v>
      </c>
      <c r="G24" s="11">
        <v>82.3</v>
      </c>
      <c r="H24" s="11">
        <v>219.2</v>
      </c>
      <c r="I24" s="67"/>
      <c r="J24" s="3">
        <f t="shared" si="2"/>
        <v>77.3</v>
      </c>
      <c r="K24" s="3">
        <f t="shared" si="2"/>
        <v>7.3</v>
      </c>
      <c r="L24" s="3">
        <f t="shared" si="2"/>
        <v>5.6</v>
      </c>
      <c r="M24" s="13">
        <f>J24-F24</f>
        <v>-189.59999999999997</v>
      </c>
      <c r="N24" s="13">
        <f t="shared" si="1"/>
        <v>-75</v>
      </c>
      <c r="O24" s="13">
        <f t="shared" si="1"/>
        <v>-213.6</v>
      </c>
    </row>
    <row r="25" spans="2:15" s="3" customFormat="1" ht="33.75" customHeight="1" x14ac:dyDescent="0.25">
      <c r="B25" s="89" t="s">
        <v>48</v>
      </c>
      <c r="C25" s="10">
        <v>296</v>
      </c>
      <c r="D25" s="11">
        <v>27.5</v>
      </c>
      <c r="E25" s="12">
        <v>8129</v>
      </c>
      <c r="F25" s="11">
        <v>124.9</v>
      </c>
      <c r="G25" s="11">
        <v>100</v>
      </c>
      <c r="H25" s="11">
        <v>124.7</v>
      </c>
      <c r="I25" s="67"/>
      <c r="J25" s="3">
        <f t="shared" si="2"/>
        <v>4.3</v>
      </c>
      <c r="K25" s="3">
        <f t="shared" si="2"/>
        <v>16.399999999999999</v>
      </c>
      <c r="L25" s="3">
        <f t="shared" si="2"/>
        <v>0.7</v>
      </c>
      <c r="M25" s="13">
        <f>J25-F25</f>
        <v>-120.60000000000001</v>
      </c>
      <c r="N25" s="13">
        <f t="shared" si="1"/>
        <v>-83.6</v>
      </c>
      <c r="O25" s="13">
        <f t="shared" si="1"/>
        <v>-124</v>
      </c>
    </row>
    <row r="26" spans="2:15" s="3" customFormat="1" ht="24" customHeight="1" x14ac:dyDescent="0.25">
      <c r="B26" s="87" t="s">
        <v>49</v>
      </c>
      <c r="C26" s="10">
        <v>10</v>
      </c>
      <c r="D26" s="38">
        <v>9</v>
      </c>
      <c r="E26" s="10">
        <v>90</v>
      </c>
      <c r="F26" s="38">
        <v>8.9</v>
      </c>
      <c r="G26" s="38">
        <v>136.4</v>
      </c>
      <c r="H26" s="38">
        <v>12.1</v>
      </c>
      <c r="I26" s="67"/>
      <c r="M26" s="13"/>
      <c r="N26" s="13"/>
      <c r="O26" s="13"/>
    </row>
    <row r="27" spans="2:15" s="70" customFormat="1" ht="33" customHeight="1" x14ac:dyDescent="0.25">
      <c r="B27" s="90" t="s">
        <v>50</v>
      </c>
      <c r="C27" s="10">
        <v>236</v>
      </c>
      <c r="D27" s="102">
        <v>99</v>
      </c>
      <c r="E27" s="12">
        <v>23248</v>
      </c>
      <c r="F27" s="11">
        <v>406.9</v>
      </c>
      <c r="G27" s="11">
        <v>198</v>
      </c>
      <c r="H27" s="11">
        <v>801.7</v>
      </c>
      <c r="I27" s="69"/>
      <c r="J27" s="3">
        <f t="shared" ref="J27:L28" si="3">ROUND(C27/C62*100,1)</f>
        <v>1</v>
      </c>
      <c r="K27" s="3">
        <f t="shared" si="3"/>
        <v>1767.9</v>
      </c>
      <c r="L27" s="3">
        <f t="shared" si="3"/>
        <v>17.2</v>
      </c>
      <c r="M27" s="13">
        <f t="shared" ref="M27:O28" si="4">J27-F27</f>
        <v>-405.9</v>
      </c>
      <c r="N27" s="13">
        <f t="shared" si="4"/>
        <v>1569.9</v>
      </c>
      <c r="O27" s="13">
        <f t="shared" si="4"/>
        <v>-784.5</v>
      </c>
    </row>
    <row r="28" spans="2:15" s="3" customFormat="1" ht="24" customHeight="1" x14ac:dyDescent="0.25">
      <c r="B28" s="88" t="s">
        <v>44</v>
      </c>
      <c r="C28" s="10" t="s">
        <v>86</v>
      </c>
      <c r="D28" s="10" t="s">
        <v>86</v>
      </c>
      <c r="E28" s="10" t="s">
        <v>86</v>
      </c>
      <c r="F28" s="10" t="s">
        <v>86</v>
      </c>
      <c r="G28" s="10" t="s">
        <v>86</v>
      </c>
      <c r="H28" s="10" t="s">
        <v>86</v>
      </c>
      <c r="I28" s="67"/>
      <c r="J28" s="3" t="e">
        <f t="shared" si="3"/>
        <v>#VALUE!</v>
      </c>
      <c r="K28" s="3" t="e">
        <f t="shared" si="3"/>
        <v>#VALUE!</v>
      </c>
      <c r="L28" s="3" t="e">
        <f t="shared" si="3"/>
        <v>#VALUE!</v>
      </c>
      <c r="M28" s="13" t="e">
        <f t="shared" si="4"/>
        <v>#VALUE!</v>
      </c>
      <c r="N28" s="13" t="e">
        <f t="shared" si="4"/>
        <v>#VALUE!</v>
      </c>
      <c r="O28" s="13" t="e">
        <f t="shared" si="4"/>
        <v>#VALUE!</v>
      </c>
    </row>
    <row r="29" spans="2:15" s="3" customFormat="1" ht="24" customHeight="1" x14ac:dyDescent="0.25">
      <c r="B29" s="88" t="s">
        <v>45</v>
      </c>
      <c r="C29" s="10" t="s">
        <v>86</v>
      </c>
      <c r="D29" s="10" t="s">
        <v>86</v>
      </c>
      <c r="E29" s="10" t="s">
        <v>86</v>
      </c>
      <c r="F29" s="10" t="s">
        <v>86</v>
      </c>
      <c r="G29" s="10" t="s">
        <v>86</v>
      </c>
      <c r="H29" s="10" t="s">
        <v>86</v>
      </c>
      <c r="I29" s="67"/>
      <c r="M29" s="13"/>
      <c r="N29" s="13"/>
      <c r="O29" s="13"/>
    </row>
    <row r="30" spans="2:15" s="3" customFormat="1" ht="24" customHeight="1" x14ac:dyDescent="0.25">
      <c r="B30" s="88" t="s">
        <v>46</v>
      </c>
      <c r="C30" s="10">
        <v>17</v>
      </c>
      <c r="D30" s="10">
        <v>289</v>
      </c>
      <c r="E30" s="10">
        <v>4920</v>
      </c>
      <c r="F30" s="10" t="s">
        <v>86</v>
      </c>
      <c r="G30" s="10" t="s">
        <v>86</v>
      </c>
      <c r="H30" s="10" t="s">
        <v>86</v>
      </c>
      <c r="I30" s="67"/>
      <c r="J30" s="3">
        <f t="shared" ref="J30:L32" si="5">ROUND(C30/C64*100,1)</f>
        <v>1.8</v>
      </c>
      <c r="K30" s="3">
        <f t="shared" si="5"/>
        <v>9322.6</v>
      </c>
      <c r="L30" s="3">
        <f t="shared" si="5"/>
        <v>168.8</v>
      </c>
      <c r="M30" s="13" t="e">
        <f t="shared" ref="M30:O32" si="6">J30-F30</f>
        <v>#VALUE!</v>
      </c>
      <c r="N30" s="13" t="e">
        <f t="shared" si="6"/>
        <v>#VALUE!</v>
      </c>
      <c r="O30" s="13" t="e">
        <f t="shared" si="6"/>
        <v>#VALUE!</v>
      </c>
    </row>
    <row r="31" spans="2:15" s="3" customFormat="1" ht="24" customHeight="1" x14ac:dyDescent="0.25">
      <c r="B31" s="88" t="s">
        <v>47</v>
      </c>
      <c r="C31" s="10">
        <v>151</v>
      </c>
      <c r="D31" s="10">
        <v>60</v>
      </c>
      <c r="E31" s="10">
        <v>9029</v>
      </c>
      <c r="F31" s="38">
        <v>260.3</v>
      </c>
      <c r="G31" s="38">
        <v>120</v>
      </c>
      <c r="H31" s="38">
        <v>311.3</v>
      </c>
      <c r="I31" s="67"/>
      <c r="J31" s="3">
        <f t="shared" si="5"/>
        <v>2.7</v>
      </c>
      <c r="K31" s="3">
        <f t="shared" si="5"/>
        <v>1090.9000000000001</v>
      </c>
      <c r="L31" s="3">
        <f t="shared" si="5"/>
        <v>29</v>
      </c>
      <c r="M31" s="13">
        <f t="shared" si="6"/>
        <v>-257.60000000000002</v>
      </c>
      <c r="N31" s="13">
        <f t="shared" si="6"/>
        <v>970.90000000000009</v>
      </c>
      <c r="O31" s="13">
        <f t="shared" si="6"/>
        <v>-282.3</v>
      </c>
    </row>
    <row r="32" spans="2:15" s="3" customFormat="1" ht="28.5" customHeight="1" x14ac:dyDescent="0.25">
      <c r="B32" s="89" t="s">
        <v>48</v>
      </c>
      <c r="C32" s="10">
        <v>68</v>
      </c>
      <c r="D32" s="10">
        <v>137</v>
      </c>
      <c r="E32" s="10">
        <v>9299</v>
      </c>
      <c r="F32" s="10" t="s">
        <v>86</v>
      </c>
      <c r="G32" s="10" t="s">
        <v>86</v>
      </c>
      <c r="H32" s="10" t="s">
        <v>86</v>
      </c>
      <c r="I32" s="67"/>
      <c r="J32" s="3">
        <f t="shared" si="5"/>
        <v>0.4</v>
      </c>
      <c r="K32" s="3">
        <f t="shared" si="5"/>
        <v>2283.3000000000002</v>
      </c>
      <c r="L32" s="3">
        <f t="shared" si="5"/>
        <v>9.8000000000000007</v>
      </c>
      <c r="M32" s="13" t="e">
        <f t="shared" si="6"/>
        <v>#VALUE!</v>
      </c>
      <c r="N32" s="13" t="e">
        <f t="shared" si="6"/>
        <v>#VALUE!</v>
      </c>
      <c r="O32" s="13" t="e">
        <f t="shared" si="6"/>
        <v>#VALUE!</v>
      </c>
    </row>
    <row r="33" spans="1:17" s="3" customFormat="1" ht="32.25" customHeight="1" x14ac:dyDescent="0.2">
      <c r="I33" s="67"/>
      <c r="M33" s="13"/>
      <c r="N33" s="13"/>
      <c r="O33" s="13"/>
    </row>
    <row r="34" spans="1:17" s="70" customFormat="1" ht="21.95" customHeight="1" x14ac:dyDescent="0.2">
      <c r="I34" s="69"/>
      <c r="J34" s="3" t="e">
        <f>ROUND('tabl 38(3)'!C7/C67*100,1)</f>
        <v>#VALUE!</v>
      </c>
      <c r="K34" s="3" t="e">
        <f>ROUND('tabl 38(3)'!D7/D67*100,1)</f>
        <v>#VALUE!</v>
      </c>
      <c r="L34" s="3" t="e">
        <f>ROUND('tabl 38(3)'!E7/E67*100,1)</f>
        <v>#VALUE!</v>
      </c>
      <c r="M34" s="13" t="e">
        <f>J34-'tabl 38(3)'!F7</f>
        <v>#VALUE!</v>
      </c>
      <c r="N34" s="13" t="e">
        <f>K34-'tabl 38(3)'!G7</f>
        <v>#VALUE!</v>
      </c>
      <c r="O34" s="13" t="e">
        <f>L34-'tabl 38(3)'!H7</f>
        <v>#VALUE!</v>
      </c>
    </row>
    <row r="35" spans="1:17" s="3" customFormat="1" ht="21.95" customHeight="1" x14ac:dyDescent="0.2">
      <c r="I35" s="67"/>
      <c r="J35" s="3">
        <f>ROUND('tabl 38(3)'!C8/C68*100,1)</f>
        <v>0.1</v>
      </c>
      <c r="K35" s="3">
        <f>ROUND('tabl 38(3)'!D8/D68*100,1)</f>
        <v>2.1</v>
      </c>
      <c r="L35" s="3">
        <f>ROUND('tabl 38(3)'!E8/E68*100,1)</f>
        <v>0</v>
      </c>
      <c r="M35" s="13">
        <f>J35-'tabl 38(3)'!F8</f>
        <v>-191.6</v>
      </c>
      <c r="N35" s="13">
        <f>K35-'tabl 38(3)'!G8</f>
        <v>-118.4</v>
      </c>
      <c r="O35" s="13">
        <f>L35-'tabl 38(3)'!H8</f>
        <v>-230.2</v>
      </c>
      <c r="Q35" s="79"/>
    </row>
    <row r="36" spans="1:17" s="3" customFormat="1" ht="21.95" customHeight="1" x14ac:dyDescent="0.2">
      <c r="I36" s="67"/>
      <c r="M36" s="13"/>
      <c r="N36" s="13"/>
      <c r="O36" s="13"/>
    </row>
    <row r="37" spans="1:17" s="3" customFormat="1" ht="29.25" customHeight="1" x14ac:dyDescent="0.2">
      <c r="I37" s="67"/>
      <c r="J37" s="3">
        <f>ROUND('tabl 38(3)'!C10/C70*100,1)</f>
        <v>0</v>
      </c>
      <c r="K37" s="3">
        <f>ROUND('tabl 38(3)'!D10/D70*100,1)</f>
        <v>0.7</v>
      </c>
      <c r="L37" s="3">
        <f>ROUND('tabl 38(3)'!E10/E70*100,1)</f>
        <v>0</v>
      </c>
      <c r="M37" s="13">
        <f>J37-'tabl 38(3)'!F10</f>
        <v>-92.3</v>
      </c>
      <c r="N37" s="13">
        <f>K37-'tabl 38(3)'!G10</f>
        <v>-76.2</v>
      </c>
      <c r="O37" s="13">
        <f>L37-'tabl 38(3)'!H10</f>
        <v>-100</v>
      </c>
    </row>
    <row r="38" spans="1:17" s="3" customFormat="1" ht="21.95" customHeight="1" x14ac:dyDescent="0.2">
      <c r="I38" s="67"/>
      <c r="J38" s="3">
        <f>ROUND('tabl 38(3)'!C11/C71*100,1)</f>
        <v>0</v>
      </c>
      <c r="K38" s="3">
        <f>ROUND('tabl 38(3)'!D11/D71*100,1)</f>
        <v>4.8</v>
      </c>
      <c r="L38" s="3">
        <f>ROUND('tabl 38(3)'!E11/E71*100,1)</f>
        <v>0</v>
      </c>
      <c r="M38" s="13">
        <f>J38-'tabl 38(3)'!F11</f>
        <v>-43.3</v>
      </c>
      <c r="N38" s="13">
        <f>K38-'tabl 38(3)'!G11</f>
        <v>-146</v>
      </c>
      <c r="O38" s="13">
        <f>L38-'tabl 38(3)'!H11</f>
        <v>-65.599999999999994</v>
      </c>
    </row>
    <row r="39" spans="1:17" s="3" customFormat="1" ht="21.95" customHeight="1" x14ac:dyDescent="0.2">
      <c r="I39" s="67"/>
      <c r="M39" s="13"/>
      <c r="N39" s="13"/>
      <c r="O39" s="13"/>
    </row>
    <row r="40" spans="1:17" s="3" customFormat="1" ht="30" customHeight="1" x14ac:dyDescent="0.2">
      <c r="I40" s="67"/>
      <c r="M40" s="13"/>
      <c r="N40" s="13"/>
      <c r="O40" s="13"/>
    </row>
    <row r="41" spans="1:17" s="3" customFormat="1" ht="21.95" customHeight="1" x14ac:dyDescent="0.2">
      <c r="I41" s="67"/>
      <c r="J41" s="3">
        <f>ROUND('tabl 38(3)'!C14/C72*100,1)</f>
        <v>1.4</v>
      </c>
      <c r="K41" s="3">
        <f>ROUND('tabl 38(3)'!D14/D72*100,1)</f>
        <v>133.9</v>
      </c>
      <c r="L41" s="3">
        <f>ROUND('tabl 38(3)'!E14/E72*100,1)</f>
        <v>1.9</v>
      </c>
      <c r="M41" s="13">
        <f>J41-'tabl 38(3)'!F14</f>
        <v>-288.8</v>
      </c>
      <c r="N41" s="13">
        <f>K41-'tabl 38(3)'!G14</f>
        <v>52.900000000000006</v>
      </c>
      <c r="O41" s="13">
        <f>L41-'tabl 38(3)'!H14</f>
        <v>-233.1</v>
      </c>
      <c r="Q41" s="79"/>
    </row>
    <row r="42" spans="1:17" s="3" customFormat="1" ht="21.95" customHeight="1" x14ac:dyDescent="0.2">
      <c r="I42" s="67"/>
      <c r="L42" s="3">
        <f>ROUND('tabl 38(3)'!E15/E73*100,1)</f>
        <v>0.3</v>
      </c>
      <c r="M42" s="13"/>
      <c r="N42" s="13"/>
      <c r="O42" s="13">
        <f>L42-'tabl 38(3)'!H15</f>
        <v>-89.100000000000009</v>
      </c>
    </row>
    <row r="43" spans="1:17" s="3" customFormat="1" ht="21.95" customHeight="1" x14ac:dyDescent="0.2">
      <c r="I43" s="67"/>
      <c r="L43" s="3" t="e">
        <f>ROUND('tabl 38(3)'!E16/E74*100,1)</f>
        <v>#VALUE!</v>
      </c>
      <c r="M43" s="13"/>
      <c r="N43" s="13"/>
      <c r="O43" s="13" t="e">
        <f>L43-'tabl 38(3)'!H16</f>
        <v>#VALUE!</v>
      </c>
    </row>
    <row r="44" spans="1:17" s="3" customFormat="1" ht="28.5" customHeight="1" x14ac:dyDescent="0.2">
      <c r="I44" s="67"/>
      <c r="L44" s="3">
        <f>ROUND('tabl 38(3)'!E17/E75*100,1)</f>
        <v>0.1</v>
      </c>
      <c r="M44" s="13"/>
      <c r="N44" s="13"/>
      <c r="O44" s="13">
        <f>L44-'tabl 38(3)'!H17</f>
        <v>-515.69999999999993</v>
      </c>
    </row>
    <row r="45" spans="1:17" s="3" customFormat="1" ht="21.95" customHeight="1" x14ac:dyDescent="0.2">
      <c r="I45" s="67"/>
      <c r="L45" s="3">
        <f>ROUND('tabl 38(3)'!E18/E76*100,1)</f>
        <v>6.3</v>
      </c>
      <c r="M45" s="13"/>
      <c r="N45" s="13"/>
      <c r="O45" s="13">
        <f>L45-'tabl 38(3)'!H18</f>
        <v>-35.200000000000003</v>
      </c>
    </row>
    <row r="46" spans="1:17" s="3" customFormat="1" ht="21.95" customHeight="1" x14ac:dyDescent="0.2">
      <c r="I46" s="67"/>
      <c r="J46" s="3" t="e">
        <f>ROUND('tabl 38(3)'!C19/C77*100,1)</f>
        <v>#VALUE!</v>
      </c>
      <c r="K46" s="3" t="e">
        <f>ROUND('tabl 38(3)'!D19/D77*100,1)</f>
        <v>#VALUE!</v>
      </c>
      <c r="L46" s="3">
        <f>ROUND('tabl 38(3)'!E19/E77*100,1)</f>
        <v>0.7</v>
      </c>
      <c r="M46" s="13" t="e">
        <f>J46-'tabl 38(3)'!F19</f>
        <v>#VALUE!</v>
      </c>
      <c r="N46" s="13" t="e">
        <f>K46-'tabl 38(3)'!G19</f>
        <v>#VALUE!</v>
      </c>
      <c r="O46" s="13">
        <f>L46-'tabl 38(3)'!H19</f>
        <v>-3.8</v>
      </c>
    </row>
    <row r="47" spans="1:17" ht="14.25" x14ac:dyDescent="0.2">
      <c r="C47" s="43"/>
      <c r="D47" s="64"/>
      <c r="E47" s="43"/>
      <c r="F47" s="64"/>
      <c r="G47" s="64"/>
      <c r="H47" s="64"/>
      <c r="J47" s="3"/>
      <c r="K47" s="3"/>
      <c r="L47" s="3"/>
    </row>
    <row r="48" spans="1:17" s="71" customFormat="1" ht="14.25" hidden="1" customHeight="1" x14ac:dyDescent="0.2">
      <c r="A48"/>
      <c r="B48">
        <v>2005</v>
      </c>
      <c r="C48" s="28"/>
      <c r="D48" s="26"/>
      <c r="E48" s="18"/>
      <c r="F48" s="26"/>
      <c r="G48" s="26"/>
      <c r="H48" s="26"/>
      <c r="I48" s="63"/>
      <c r="J48" s="3"/>
      <c r="K48" s="3"/>
      <c r="L48" s="3"/>
    </row>
    <row r="49" spans="2:9" s="3" customFormat="1" ht="14.25" hidden="1" customHeight="1" x14ac:dyDescent="0.2">
      <c r="B49" s="20" t="s">
        <v>43</v>
      </c>
      <c r="C49" s="43">
        <v>85289</v>
      </c>
      <c r="D49" s="64">
        <v>21.8</v>
      </c>
      <c r="E49" s="43">
        <v>1862444</v>
      </c>
      <c r="F49" s="64">
        <v>120.3</v>
      </c>
      <c r="G49" s="64">
        <v>80.099999999999994</v>
      </c>
      <c r="H49" s="64">
        <v>96.7</v>
      </c>
      <c r="I49" s="67"/>
    </row>
    <row r="50" spans="2:9" s="3" customFormat="1" ht="14.25" hidden="1" customHeight="1" x14ac:dyDescent="0.2">
      <c r="B50" s="30" t="s">
        <v>44</v>
      </c>
      <c r="C50" s="43">
        <v>4502</v>
      </c>
      <c r="D50" s="64">
        <v>17.5</v>
      </c>
      <c r="E50" s="43">
        <v>78772</v>
      </c>
      <c r="F50" s="64">
        <v>148.4</v>
      </c>
      <c r="G50" s="64">
        <v>76.099999999999994</v>
      </c>
      <c r="H50" s="64">
        <v>112.9</v>
      </c>
      <c r="I50" s="67"/>
    </row>
    <row r="51" spans="2:9" s="3" customFormat="1" ht="14.25" hidden="1" customHeight="1" x14ac:dyDescent="0.2">
      <c r="B51" s="30" t="s">
        <v>45</v>
      </c>
      <c r="C51" s="43">
        <v>2674</v>
      </c>
      <c r="D51" s="64">
        <v>14.4</v>
      </c>
      <c r="E51" s="43">
        <v>38477</v>
      </c>
      <c r="F51" s="64">
        <v>391.5</v>
      </c>
      <c r="G51" s="64">
        <v>90.6</v>
      </c>
      <c r="H51" s="64">
        <v>355.3</v>
      </c>
      <c r="I51" s="67"/>
    </row>
    <row r="52" spans="2:9" s="3" customFormat="1" ht="14.25" hidden="1" customHeight="1" x14ac:dyDescent="0.2">
      <c r="B52" s="30" t="s">
        <v>46</v>
      </c>
      <c r="C52" s="43">
        <v>10469</v>
      </c>
      <c r="D52" s="65">
        <v>23.7</v>
      </c>
      <c r="E52" s="43">
        <v>248491</v>
      </c>
      <c r="F52" s="64">
        <v>128.19999999999999</v>
      </c>
      <c r="G52" s="64">
        <v>83.7</v>
      </c>
      <c r="H52" s="64">
        <v>107.7</v>
      </c>
      <c r="I52" s="67"/>
    </row>
    <row r="53" spans="2:9" s="3" customFormat="1" ht="14.25" hidden="1" customHeight="1" x14ac:dyDescent="0.2">
      <c r="B53" s="30" t="s">
        <v>47</v>
      </c>
      <c r="C53" s="43">
        <v>28903</v>
      </c>
      <c r="D53" s="64">
        <v>14.2</v>
      </c>
      <c r="E53" s="43">
        <v>409134</v>
      </c>
      <c r="F53" s="64">
        <v>248.7</v>
      </c>
      <c r="G53" s="64">
        <v>86.6</v>
      </c>
      <c r="H53" s="64">
        <v>215</v>
      </c>
      <c r="I53" s="67"/>
    </row>
    <row r="54" spans="2:9" s="3" customFormat="1" ht="24" hidden="1" customHeight="1" x14ac:dyDescent="0.2">
      <c r="B54" s="24" t="s">
        <v>48</v>
      </c>
      <c r="C54" s="43">
        <v>38742</v>
      </c>
      <c r="D54" s="65">
        <v>28.1</v>
      </c>
      <c r="E54" s="43">
        <v>1087570</v>
      </c>
      <c r="F54" s="64">
        <v>81.8</v>
      </c>
      <c r="G54" s="64">
        <v>93.4</v>
      </c>
      <c r="H54" s="64">
        <v>76.400000000000006</v>
      </c>
      <c r="I54" s="67"/>
    </row>
    <row r="55" spans="2:9" s="3" customFormat="1" ht="14.25" hidden="1" customHeight="1" x14ac:dyDescent="0.2">
      <c r="B55" s="20" t="s">
        <v>49</v>
      </c>
      <c r="C55" s="32">
        <v>962</v>
      </c>
      <c r="D55" s="33">
        <v>12.2</v>
      </c>
      <c r="E55" s="32">
        <v>11719</v>
      </c>
      <c r="F55" s="34">
        <v>124.8</v>
      </c>
      <c r="G55" s="34">
        <v>81.3</v>
      </c>
      <c r="H55" s="34">
        <v>101.6</v>
      </c>
      <c r="I55" s="67"/>
    </row>
    <row r="56" spans="2:9" s="3" customFormat="1" ht="14.25" hidden="1" customHeight="1" x14ac:dyDescent="0.2">
      <c r="B56" s="25" t="s">
        <v>50</v>
      </c>
      <c r="C56" s="35">
        <v>12930</v>
      </c>
      <c r="D56" s="36">
        <v>168</v>
      </c>
      <c r="E56" s="35">
        <v>2166811</v>
      </c>
      <c r="F56">
        <v>60.2</v>
      </c>
      <c r="G56">
        <v>91.3</v>
      </c>
      <c r="H56">
        <v>54.9</v>
      </c>
      <c r="I56" s="67"/>
    </row>
    <row r="57" spans="2:9" s="3" customFormat="1" ht="14.25" hidden="1" customHeight="1" x14ac:dyDescent="0.2">
      <c r="B57" s="30" t="s">
        <v>44</v>
      </c>
      <c r="C57">
        <v>1106</v>
      </c>
      <c r="D57">
        <v>181</v>
      </c>
      <c r="E57">
        <v>200073</v>
      </c>
      <c r="F57">
        <v>92</v>
      </c>
      <c r="G57">
        <v>98.4</v>
      </c>
      <c r="H57">
        <v>90.7</v>
      </c>
      <c r="I57" s="67"/>
    </row>
    <row r="58" spans="2:9" s="3" customFormat="1" ht="14.25" hidden="1" customHeight="1" x14ac:dyDescent="0.2">
      <c r="B58" s="30" t="s">
        <v>45</v>
      </c>
      <c r="C58" s="10">
        <v>801</v>
      </c>
      <c r="D58" s="11">
        <v>172</v>
      </c>
      <c r="E58" s="10">
        <v>137498</v>
      </c>
      <c r="F58" s="37">
        <v>60.3</v>
      </c>
      <c r="G58" s="37">
        <v>89.6</v>
      </c>
      <c r="H58" s="37">
        <v>53.9</v>
      </c>
      <c r="I58" s="67"/>
    </row>
    <row r="59" spans="2:9" s="3" customFormat="1" ht="14.25" hidden="1" customHeight="1" x14ac:dyDescent="0.2">
      <c r="B59" s="30" t="s">
        <v>46</v>
      </c>
      <c r="C59" s="10">
        <v>438</v>
      </c>
      <c r="D59" s="11">
        <v>186</v>
      </c>
      <c r="E59" s="10">
        <v>81382</v>
      </c>
      <c r="F59" s="37">
        <v>103.1</v>
      </c>
      <c r="G59" s="37">
        <v>94.4</v>
      </c>
      <c r="H59" s="37">
        <v>97.4</v>
      </c>
      <c r="I59" s="67"/>
    </row>
    <row r="60" spans="2:9" s="3" customFormat="1" ht="14.25" hidden="1" customHeight="1" x14ac:dyDescent="0.2">
      <c r="B60" s="30" t="s">
        <v>47</v>
      </c>
      <c r="C60" s="10">
        <v>3677</v>
      </c>
      <c r="D60" s="38">
        <v>160</v>
      </c>
      <c r="E60" s="10">
        <v>588842</v>
      </c>
      <c r="F60" s="37">
        <v>82.8</v>
      </c>
      <c r="G60" s="37">
        <v>94.1</v>
      </c>
      <c r="H60" s="37">
        <v>78.099999999999994</v>
      </c>
      <c r="I60" s="67"/>
    </row>
    <row r="61" spans="2:9" s="3" customFormat="1" ht="24" hidden="1" customHeight="1" x14ac:dyDescent="0.2">
      <c r="B61" s="24" t="s">
        <v>48</v>
      </c>
      <c r="C61" s="10">
        <v>6908</v>
      </c>
      <c r="D61" s="38">
        <v>168</v>
      </c>
      <c r="E61" s="10">
        <v>1159016</v>
      </c>
      <c r="F61" s="37">
        <v>49</v>
      </c>
      <c r="G61" s="37">
        <v>89.8</v>
      </c>
      <c r="H61" s="37">
        <v>44</v>
      </c>
      <c r="I61" s="67"/>
    </row>
    <row r="62" spans="2:9" s="70" customFormat="1" ht="24" hidden="1" customHeight="1" x14ac:dyDescent="0.2">
      <c r="B62" s="68" t="s">
        <v>51</v>
      </c>
      <c r="C62" s="10">
        <v>24234</v>
      </c>
      <c r="D62" s="39">
        <v>5.6</v>
      </c>
      <c r="E62" s="40">
        <v>135311</v>
      </c>
      <c r="F62" s="37">
        <v>129.69999999999999</v>
      </c>
      <c r="G62" s="37">
        <v>82.4</v>
      </c>
      <c r="H62" s="37">
        <v>106.5</v>
      </c>
      <c r="I62" s="69"/>
    </row>
    <row r="63" spans="2:9" s="3" customFormat="1" ht="14.25" hidden="1" customHeight="1" x14ac:dyDescent="0.2">
      <c r="B63" s="27" t="s">
        <v>52</v>
      </c>
      <c r="C63" s="10">
        <v>1754</v>
      </c>
      <c r="D63" s="39">
        <v>3.5</v>
      </c>
      <c r="E63" s="40">
        <v>6129</v>
      </c>
      <c r="F63" s="37">
        <v>99.2</v>
      </c>
      <c r="G63" s="37">
        <v>79.5</v>
      </c>
      <c r="H63" s="37">
        <v>78.5</v>
      </c>
      <c r="I63" s="67"/>
    </row>
    <row r="64" spans="2:9" s="3" customFormat="1" ht="14.25" hidden="1" customHeight="1" x14ac:dyDescent="0.2">
      <c r="B64" s="27" t="s">
        <v>53</v>
      </c>
      <c r="C64" s="10">
        <v>954</v>
      </c>
      <c r="D64" s="39">
        <v>3.1</v>
      </c>
      <c r="E64" s="40">
        <v>2915</v>
      </c>
      <c r="F64" s="37">
        <v>206</v>
      </c>
      <c r="G64" s="37">
        <v>91.2</v>
      </c>
      <c r="H64" s="37">
        <v>183.2</v>
      </c>
      <c r="I64" s="67"/>
    </row>
    <row r="65" spans="2:9" s="70" customFormat="1" ht="24" hidden="1" customHeight="1" x14ac:dyDescent="0.2">
      <c r="B65" s="27" t="s">
        <v>70</v>
      </c>
      <c r="C65" s="10">
        <v>5656</v>
      </c>
      <c r="D65" s="38">
        <v>5.5</v>
      </c>
      <c r="E65" s="10">
        <v>31096</v>
      </c>
      <c r="F65" s="37">
        <v>125.6</v>
      </c>
      <c r="G65" s="37">
        <v>105.8</v>
      </c>
      <c r="H65" s="37">
        <v>132.6</v>
      </c>
      <c r="I65" s="69"/>
    </row>
    <row r="66" spans="2:9" s="3" customFormat="1" ht="14.25" hidden="1" customHeight="1" x14ac:dyDescent="0.2">
      <c r="B66" s="27" t="s">
        <v>56</v>
      </c>
      <c r="C66" s="10">
        <v>15869</v>
      </c>
      <c r="D66" s="39">
        <v>6</v>
      </c>
      <c r="E66" s="40">
        <v>95171</v>
      </c>
      <c r="F66" s="37">
        <v>132.80000000000001</v>
      </c>
      <c r="G66" s="37">
        <v>75.900000000000006</v>
      </c>
      <c r="H66" s="37">
        <v>101</v>
      </c>
      <c r="I66" s="67"/>
    </row>
    <row r="67" spans="2:9" s="3" customFormat="1" ht="24" hidden="1" customHeight="1" x14ac:dyDescent="0.2">
      <c r="B67" s="68" t="s">
        <v>58</v>
      </c>
      <c r="C67" s="10">
        <v>456937</v>
      </c>
      <c r="D67" s="39">
        <v>211</v>
      </c>
      <c r="E67" s="40">
        <v>96462873</v>
      </c>
      <c r="F67" s="37">
        <v>107.7</v>
      </c>
      <c r="G67" s="37">
        <v>87.9</v>
      </c>
      <c r="H67" s="37">
        <v>94.5</v>
      </c>
      <c r="I67" s="67"/>
    </row>
    <row r="68" spans="2:9" s="3" customFormat="1" ht="14.25" hidden="1" customHeight="1" x14ac:dyDescent="0.2">
      <c r="B68" s="27" t="s">
        <v>52</v>
      </c>
      <c r="C68" s="10">
        <v>45404</v>
      </c>
      <c r="D68" s="39">
        <v>248</v>
      </c>
      <c r="E68" s="40">
        <v>11271235</v>
      </c>
      <c r="F68" s="37">
        <v>88</v>
      </c>
      <c r="G68" s="37">
        <v>91.2</v>
      </c>
      <c r="H68" s="37">
        <v>80.5</v>
      </c>
      <c r="I68" s="67"/>
    </row>
    <row r="69" spans="2:9" s="3" customFormat="1" ht="14.25" hidden="1" customHeight="1" x14ac:dyDescent="0.2">
      <c r="B69" s="27" t="s">
        <v>53</v>
      </c>
      <c r="C69" s="10">
        <v>39049</v>
      </c>
      <c r="D69" s="38">
        <v>273</v>
      </c>
      <c r="E69" s="10">
        <v>10650418</v>
      </c>
      <c r="F69" s="37">
        <v>107.9</v>
      </c>
      <c r="G69" s="37">
        <v>89.2</v>
      </c>
      <c r="H69" s="37">
        <v>96.3</v>
      </c>
      <c r="I69" s="67"/>
    </row>
    <row r="70" spans="2:9" s="70" customFormat="1" ht="24" hidden="1" customHeight="1" x14ac:dyDescent="0.2">
      <c r="B70" s="27" t="s">
        <v>70</v>
      </c>
      <c r="C70" s="10">
        <v>28295</v>
      </c>
      <c r="D70" s="39">
        <v>146</v>
      </c>
      <c r="E70" s="40">
        <v>4136874</v>
      </c>
      <c r="F70" s="37">
        <v>118.5</v>
      </c>
      <c r="G70" s="37">
        <v>95.4</v>
      </c>
      <c r="H70" s="37">
        <v>113.2</v>
      </c>
      <c r="I70" s="69"/>
    </row>
    <row r="71" spans="2:9" s="3" customFormat="1" ht="14.25" hidden="1" customHeight="1" x14ac:dyDescent="0.2">
      <c r="B71" s="27" t="s">
        <v>56</v>
      </c>
      <c r="C71" s="10">
        <v>331915</v>
      </c>
      <c r="D71" s="39">
        <v>205</v>
      </c>
      <c r="E71" s="40">
        <v>68160819</v>
      </c>
      <c r="F71" s="37">
        <v>148.9</v>
      </c>
      <c r="G71" s="37">
        <v>86.5</v>
      </c>
      <c r="H71" s="37">
        <v>129.1</v>
      </c>
      <c r="I71" s="67"/>
    </row>
    <row r="72" spans="2:9" s="3" customFormat="1" ht="14.25" hidden="1" customHeight="1" x14ac:dyDescent="0.2">
      <c r="B72" s="27" t="s">
        <v>59</v>
      </c>
      <c r="C72" s="10">
        <v>12274</v>
      </c>
      <c r="D72" s="38">
        <v>183</v>
      </c>
      <c r="E72" s="10">
        <v>2243527</v>
      </c>
      <c r="F72" s="37">
        <v>13.7</v>
      </c>
      <c r="G72" s="37">
        <v>80.3</v>
      </c>
      <c r="H72" s="37">
        <v>10.9</v>
      </c>
      <c r="I72" s="67"/>
    </row>
    <row r="73" spans="2:9" s="3" customFormat="1" ht="14.25" hidden="1" customHeight="1" x14ac:dyDescent="0.2">
      <c r="B73" s="25" t="s">
        <v>60</v>
      </c>
      <c r="C73" s="10">
        <v>325674</v>
      </c>
      <c r="D73" s="39">
        <v>391</v>
      </c>
      <c r="E73" s="40">
        <v>127414187</v>
      </c>
      <c r="F73" s="37">
        <v>112.5</v>
      </c>
      <c r="G73" s="37">
        <v>93.5</v>
      </c>
      <c r="H73" s="37">
        <v>105.3</v>
      </c>
      <c r="I73" s="67"/>
    </row>
    <row r="74" spans="2:9" s="3" customFormat="1" ht="24" hidden="1" customHeight="1" x14ac:dyDescent="0.2">
      <c r="B74" s="25" t="s">
        <v>61</v>
      </c>
      <c r="C74" s="10">
        <v>3387502</v>
      </c>
      <c r="D74" s="39">
        <v>39.9</v>
      </c>
      <c r="E74" s="40">
        <v>135216350</v>
      </c>
      <c r="F74" s="37">
        <v>100.7</v>
      </c>
      <c r="G74" s="37">
        <v>94.3</v>
      </c>
      <c r="H74" s="37">
        <v>95.1</v>
      </c>
      <c r="I74" s="67"/>
    </row>
    <row r="75" spans="2:9" s="3" customFormat="1" ht="24" hidden="1" customHeight="1" x14ac:dyDescent="0.2">
      <c r="B75" s="68" t="s">
        <v>62</v>
      </c>
      <c r="C75" s="10">
        <v>7916766</v>
      </c>
      <c r="D75" s="39">
        <v>33.6</v>
      </c>
      <c r="E75" s="40">
        <v>265889524</v>
      </c>
      <c r="F75" s="37">
        <v>100</v>
      </c>
      <c r="G75" s="37">
        <v>100</v>
      </c>
      <c r="H75" s="37">
        <v>100</v>
      </c>
      <c r="I75" s="67"/>
    </row>
    <row r="76" spans="2:9" s="3" customFormat="1" ht="14.25" hidden="1" customHeight="1" x14ac:dyDescent="0.2">
      <c r="B76" s="25" t="s">
        <v>63</v>
      </c>
      <c r="C76" s="10" t="s">
        <v>64</v>
      </c>
      <c r="D76" s="39" t="s">
        <v>64</v>
      </c>
      <c r="E76" s="40">
        <v>2024987</v>
      </c>
      <c r="F76" s="37" t="s">
        <v>64</v>
      </c>
      <c r="G76" s="37" t="s">
        <v>64</v>
      </c>
      <c r="H76" s="37">
        <v>98.7</v>
      </c>
      <c r="I76" s="67"/>
    </row>
    <row r="77" spans="2:9" s="3" customFormat="1" ht="14.25" hidden="1" customHeight="1" x14ac:dyDescent="0.2">
      <c r="B77" s="25" t="s">
        <v>65</v>
      </c>
      <c r="C77" s="10" t="s">
        <v>64</v>
      </c>
      <c r="D77" s="39" t="s">
        <v>64</v>
      </c>
      <c r="E77" s="40">
        <v>270622</v>
      </c>
      <c r="F77" s="37" t="s">
        <v>64</v>
      </c>
      <c r="G77" s="37" t="s">
        <v>64</v>
      </c>
      <c r="H77" s="37">
        <v>106.5</v>
      </c>
      <c r="I77" s="67"/>
    </row>
    <row r="78" spans="2:9" s="3" customFormat="1" ht="14.25" hidden="1" customHeight="1" x14ac:dyDescent="0.2">
      <c r="B78" s="25" t="s">
        <v>66</v>
      </c>
      <c r="C78" s="10" t="s">
        <v>64</v>
      </c>
      <c r="D78" s="39" t="s">
        <v>64</v>
      </c>
      <c r="E78" s="40">
        <v>60854522</v>
      </c>
      <c r="F78" s="37" t="s">
        <v>64</v>
      </c>
      <c r="G78" s="37" t="s">
        <v>64</v>
      </c>
      <c r="H78" s="37">
        <v>91.9</v>
      </c>
      <c r="I78" s="67"/>
    </row>
    <row r="79" spans="2:9" s="3" customFormat="1" ht="14.25" hidden="1" customHeight="1" x14ac:dyDescent="0.2">
      <c r="B79" s="25" t="s">
        <v>67</v>
      </c>
      <c r="C79" s="10" t="s">
        <v>64</v>
      </c>
      <c r="D79" s="39" t="s">
        <v>64</v>
      </c>
      <c r="E79" s="40">
        <v>56184337</v>
      </c>
      <c r="F79" s="37" t="s">
        <v>64</v>
      </c>
      <c r="G79" s="37" t="s">
        <v>64</v>
      </c>
      <c r="H79" s="37">
        <v>93.8</v>
      </c>
      <c r="I79" s="67"/>
    </row>
    <row r="80" spans="2:9" s="3" customFormat="1" ht="14.25" hidden="1" customHeight="1" x14ac:dyDescent="0.2">
      <c r="B80" s="25" t="s">
        <v>68</v>
      </c>
      <c r="C80" s="41">
        <v>138986</v>
      </c>
      <c r="D80" s="42">
        <v>88</v>
      </c>
      <c r="E80" s="43">
        <v>12235041</v>
      </c>
      <c r="F80" s="37">
        <v>149.9</v>
      </c>
      <c r="G80" s="37">
        <v>88.9</v>
      </c>
      <c r="H80" s="37">
        <v>132.69999999999999</v>
      </c>
      <c r="I80" s="67"/>
    </row>
    <row r="81" spans="2:9" s="3" customFormat="1" ht="14.25" hidden="1" customHeight="1" x14ac:dyDescent="0.2">
      <c r="B81" s="25" t="s">
        <v>69</v>
      </c>
      <c r="C81" s="44">
        <v>33441</v>
      </c>
      <c r="D81" s="45" t="s">
        <v>64</v>
      </c>
      <c r="E81" s="40" t="s">
        <v>64</v>
      </c>
      <c r="F81" s="37">
        <v>81</v>
      </c>
      <c r="G81" s="37" t="s">
        <v>64</v>
      </c>
      <c r="H81" s="37" t="s">
        <v>64</v>
      </c>
      <c r="I81" s="67"/>
    </row>
    <row r="82" spans="2:9" ht="12.75" hidden="1" customHeight="1" x14ac:dyDescent="0.2">
      <c r="C82" s="44"/>
      <c r="D82" s="45"/>
      <c r="E82" s="40"/>
      <c r="F82" s="37"/>
      <c r="G82" s="37"/>
      <c r="H82" s="37"/>
    </row>
    <row r="83" spans="2:9" ht="17.100000000000001" hidden="1" customHeight="1" x14ac:dyDescent="0.2">
      <c r="B83">
        <v>2006</v>
      </c>
      <c r="C83" s="44"/>
      <c r="D83" s="45"/>
      <c r="E83" s="40"/>
      <c r="F83" s="37"/>
      <c r="G83" s="37"/>
      <c r="H83" s="37"/>
    </row>
    <row r="84" spans="2:9" ht="27.75" hidden="1" customHeight="1" x14ac:dyDescent="0.2">
      <c r="B84" s="68" t="s">
        <v>62</v>
      </c>
      <c r="C84" s="44">
        <v>7991401</v>
      </c>
      <c r="D84" s="45">
        <v>25.6</v>
      </c>
      <c r="E84" s="40">
        <v>204495205</v>
      </c>
      <c r="F84" s="37"/>
      <c r="G84" s="37"/>
      <c r="H84" s="37"/>
    </row>
    <row r="85" spans="2:9" ht="17.25" hidden="1" customHeight="1" x14ac:dyDescent="0.2">
      <c r="B85" s="25" t="s">
        <v>63</v>
      </c>
      <c r="C85" s="18" t="s">
        <v>64</v>
      </c>
      <c r="D85" s="46" t="s">
        <v>64</v>
      </c>
      <c r="E85" s="47">
        <v>1577386</v>
      </c>
      <c r="F85" s="40"/>
      <c r="G85" s="40"/>
      <c r="H85" s="40"/>
    </row>
    <row r="86" spans="2:9" ht="17.25" hidden="1" customHeight="1" x14ac:dyDescent="0.2">
      <c r="B86" s="25" t="s">
        <v>65</v>
      </c>
      <c r="C86" s="12" t="s">
        <v>64</v>
      </c>
      <c r="D86" s="48" t="s">
        <v>64</v>
      </c>
      <c r="E86" s="10">
        <v>239452</v>
      </c>
      <c r="F86" s="37"/>
      <c r="G86" s="37"/>
      <c r="H86" s="37"/>
    </row>
    <row r="87" spans="2:9" ht="17.25" hidden="1" customHeight="1" x14ac:dyDescent="0.2">
      <c r="B87" s="25" t="s">
        <v>66</v>
      </c>
      <c r="C87" s="12" t="s">
        <v>64</v>
      </c>
      <c r="D87" s="48" t="s">
        <v>64</v>
      </c>
      <c r="E87" s="10">
        <v>57817800</v>
      </c>
      <c r="F87" s="37"/>
      <c r="G87" s="37"/>
      <c r="H87" s="37"/>
    </row>
    <row r="88" spans="2:9" ht="17.25" hidden="1" customHeight="1" x14ac:dyDescent="0.2">
      <c r="B88" s="25" t="s">
        <v>67</v>
      </c>
      <c r="C88" s="10" t="s">
        <v>64</v>
      </c>
      <c r="D88" s="39" t="s">
        <v>64</v>
      </c>
      <c r="E88" s="40">
        <v>53807452</v>
      </c>
      <c r="F88" s="37"/>
      <c r="G88" s="37"/>
      <c r="H88" s="37"/>
    </row>
    <row r="89" spans="2:9" ht="17.100000000000001" hidden="1" customHeight="1" x14ac:dyDescent="0.2">
      <c r="C89" s="12"/>
      <c r="D89" s="49"/>
      <c r="E89" s="44"/>
      <c r="F89" s="37"/>
      <c r="G89" s="37"/>
      <c r="H89" s="37"/>
    </row>
    <row r="90" spans="2:9" s="63" customFormat="1" ht="13.5" hidden="1" customHeight="1" x14ac:dyDescent="0.2">
      <c r="C90" s="10">
        <v>2006</v>
      </c>
      <c r="D90" s="39"/>
      <c r="E90" s="40"/>
      <c r="F90" s="37">
        <v>2005</v>
      </c>
      <c r="G90" s="37"/>
      <c r="H90" s="37"/>
    </row>
    <row r="91" spans="2:9" s="63" customFormat="1" ht="13.5" hidden="1" customHeight="1" x14ac:dyDescent="0.2">
      <c r="B91" s="72" t="s">
        <v>71</v>
      </c>
      <c r="C91" s="28">
        <v>825472</v>
      </c>
      <c r="D91" s="19">
        <v>138</v>
      </c>
      <c r="E91" s="50">
        <v>113596904</v>
      </c>
      <c r="F91" s="37">
        <v>858280</v>
      </c>
      <c r="G91" s="37">
        <v>156</v>
      </c>
      <c r="H91" s="37">
        <v>134091659</v>
      </c>
    </row>
    <row r="92" spans="2:9" s="63" customFormat="1" ht="13.5" hidden="1" customHeight="1" x14ac:dyDescent="0.2">
      <c r="B92" s="72"/>
      <c r="C92" s="51">
        <v>825472</v>
      </c>
      <c r="D92" s="45">
        <f>ROUND(E92/C92,1)</f>
        <v>27.5</v>
      </c>
      <c r="E92" s="40">
        <f>ROUND(E91/5,0)</f>
        <v>22719381</v>
      </c>
      <c r="F92" s="37">
        <v>858280</v>
      </c>
      <c r="G92" s="37">
        <f>ROUND(H92/F92,1)</f>
        <v>31.2</v>
      </c>
      <c r="H92" s="37">
        <f>ROUND(H91/5,0)</f>
        <v>26818332</v>
      </c>
    </row>
    <row r="93" spans="2:9" s="74" customFormat="1" ht="13.5" hidden="1" customHeight="1" x14ac:dyDescent="0.2">
      <c r="B93" s="73" t="s">
        <v>71</v>
      </c>
      <c r="C93" s="52">
        <v>825472</v>
      </c>
      <c r="D93" s="53">
        <v>27.5</v>
      </c>
      <c r="E93" s="47">
        <v>22719381</v>
      </c>
      <c r="F93" s="40">
        <f>ROUND(C93/F92*100,1)</f>
        <v>96.2</v>
      </c>
      <c r="G93" s="37">
        <f>ROUND(D93/G92*100,1)</f>
        <v>88.1</v>
      </c>
      <c r="H93" s="40">
        <f>ROUND(E93/H92*100,1)</f>
        <v>84.7</v>
      </c>
    </row>
    <row r="94" spans="2:9" s="63" customFormat="1" ht="13.5" hidden="1" customHeight="1" x14ac:dyDescent="0.2">
      <c r="C94" s="52">
        <v>2006</v>
      </c>
      <c r="D94" s="53"/>
      <c r="E94" s="47"/>
      <c r="F94" s="40">
        <v>2005</v>
      </c>
      <c r="G94" s="37"/>
      <c r="H94" s="40"/>
    </row>
    <row r="95" spans="2:9" s="63" customFormat="1" ht="13.5" hidden="1" customHeight="1" x14ac:dyDescent="0.2">
      <c r="B95" s="72" t="s">
        <v>72</v>
      </c>
      <c r="C95" s="10">
        <v>2390176</v>
      </c>
      <c r="D95" s="54">
        <v>38.5</v>
      </c>
      <c r="E95" s="40">
        <v>92023409</v>
      </c>
      <c r="F95" s="37">
        <v>2529222</v>
      </c>
      <c r="G95" s="37">
        <v>42.9</v>
      </c>
      <c r="H95" s="37">
        <v>108398018</v>
      </c>
    </row>
    <row r="96" spans="2:9" s="74" customFormat="1" ht="13.5" hidden="1" customHeight="1" x14ac:dyDescent="0.2">
      <c r="B96" s="73" t="s">
        <v>72</v>
      </c>
      <c r="C96" s="28">
        <v>2390176</v>
      </c>
      <c r="D96" s="19">
        <v>38.5</v>
      </c>
      <c r="E96" s="43">
        <v>92023409</v>
      </c>
      <c r="F96" s="37">
        <f>ROUND(C95/F95*100,1)</f>
        <v>94.5</v>
      </c>
      <c r="G96" s="55">
        <f>ROUND(D95/G95*100,1)</f>
        <v>89.7</v>
      </c>
      <c r="H96" s="37">
        <f>ROUND(E95/H95*100,1)</f>
        <v>84.9</v>
      </c>
    </row>
    <row r="97" spans="2:8" s="63" customFormat="1" ht="13.5" hidden="1" customHeight="1" x14ac:dyDescent="0.2">
      <c r="C97" s="10"/>
      <c r="D97" s="54"/>
      <c r="E97" s="40"/>
      <c r="F97" s="37"/>
      <c r="G97" s="37"/>
      <c r="H97" s="37"/>
    </row>
    <row r="98" spans="2:8" s="74" customFormat="1" ht="13.5" hidden="1" customHeight="1" x14ac:dyDescent="0.2">
      <c r="B98" s="73" t="s">
        <v>73</v>
      </c>
      <c r="C98">
        <f>C93+C96</f>
        <v>3215648</v>
      </c>
      <c r="D98">
        <f>ROUND(E98/C98,1)</f>
        <v>35.700000000000003</v>
      </c>
      <c r="E98">
        <f>E93+E96</f>
        <v>114742790</v>
      </c>
      <c r="F98">
        <f>ROUND(C98/C74*100,1)</f>
        <v>94.9</v>
      </c>
      <c r="G98">
        <f>ROUND(D98/D74*100,1)</f>
        <v>89.5</v>
      </c>
      <c r="H98">
        <f>ROUND(E98/E74*100,1)</f>
        <v>84.9</v>
      </c>
    </row>
    <row r="99" spans="2:8" s="63" customFormat="1" ht="13.5" hidden="1" customHeight="1" x14ac:dyDescent="0.2">
      <c r="C99"/>
      <c r="D99"/>
      <c r="E99"/>
      <c r="F99"/>
      <c r="G99"/>
      <c r="H99"/>
    </row>
    <row r="100" spans="2:8" ht="13.5" customHeight="1" x14ac:dyDescent="0.2"/>
    <row r="101" spans="2:8" ht="17.100000000000001" customHeight="1" x14ac:dyDescent="0.2">
      <c r="C101" s="35"/>
      <c r="D101" s="35"/>
      <c r="E101" s="35"/>
    </row>
    <row r="102" spans="2:8" ht="17.100000000000001" customHeight="1" x14ac:dyDescent="0.2">
      <c r="C102" s="35"/>
      <c r="D102" s="35"/>
      <c r="E102" s="35"/>
    </row>
    <row r="103" spans="2:8" ht="17.100000000000001" customHeight="1" x14ac:dyDescent="0.2">
      <c r="C103" s="35"/>
      <c r="D103" s="35"/>
      <c r="E103" s="35"/>
    </row>
    <row r="104" spans="2:8" ht="17.100000000000001" customHeight="1" x14ac:dyDescent="0.2">
      <c r="C104" s="35"/>
      <c r="D104" s="35"/>
      <c r="E104" s="35"/>
    </row>
    <row r="105" spans="2:8" ht="17.100000000000001" customHeight="1" x14ac:dyDescent="0.2">
      <c r="C105" s="35"/>
      <c r="D105" s="35"/>
      <c r="E105" s="35"/>
    </row>
    <row r="106" spans="2:8" ht="24.75" customHeight="1" x14ac:dyDescent="0.2">
      <c r="C106" s="35"/>
      <c r="D106" s="35"/>
      <c r="E106" s="35"/>
    </row>
    <row r="107" spans="2:8" ht="17.100000000000001" customHeight="1" x14ac:dyDescent="0.2">
      <c r="C107" s="35"/>
      <c r="D107" s="35"/>
      <c r="E107" s="35"/>
    </row>
    <row r="108" spans="2:8" ht="17.100000000000001" customHeight="1" x14ac:dyDescent="0.2">
      <c r="C108" s="35"/>
      <c r="D108" s="35"/>
      <c r="E108" s="35"/>
    </row>
    <row r="109" spans="2:8" ht="17.100000000000001" customHeight="1" x14ac:dyDescent="0.2">
      <c r="C109" s="35"/>
      <c r="D109" s="35"/>
      <c r="E109" s="35"/>
    </row>
    <row r="110" spans="2:8" ht="17.100000000000001" customHeight="1" x14ac:dyDescent="0.2">
      <c r="C110" s="35"/>
      <c r="D110" s="35"/>
      <c r="E110" s="35"/>
    </row>
    <row r="111" spans="2:8" ht="17.100000000000001" customHeight="1" x14ac:dyDescent="0.2">
      <c r="C111" s="35"/>
      <c r="D111" s="35"/>
      <c r="E111" s="35"/>
    </row>
    <row r="112" spans="2:8" ht="17.100000000000001" customHeight="1" x14ac:dyDescent="0.2"/>
    <row r="113" ht="17.100000000000001" customHeight="1" x14ac:dyDescent="0.2"/>
    <row r="114" ht="17.100000000000001" customHeight="1" x14ac:dyDescent="0.2"/>
    <row r="115" ht="17.100000000000001" customHeight="1" x14ac:dyDescent="0.2"/>
    <row r="116" ht="17.100000000000001" customHeight="1" x14ac:dyDescent="0.2"/>
    <row r="117" ht="17.100000000000001" customHeight="1" x14ac:dyDescent="0.2"/>
    <row r="118" ht="17.100000000000001" customHeight="1" x14ac:dyDescent="0.2"/>
    <row r="119" ht="17.100000000000001" customHeight="1" x14ac:dyDescent="0.2"/>
    <row r="120" ht="17.100000000000001" customHeight="1" x14ac:dyDescent="0.2"/>
    <row r="121" ht="17.100000000000001" customHeight="1" x14ac:dyDescent="0.2"/>
  </sheetData>
  <mergeCells count="5">
    <mergeCell ref="B3:B4"/>
    <mergeCell ref="C3:C4"/>
    <mergeCell ref="D3:D4"/>
    <mergeCell ref="E3:E4"/>
    <mergeCell ref="F4:H4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37"/>
  <sheetViews>
    <sheetView workbookViewId="0">
      <selection activeCell="B12" sqref="B12"/>
    </sheetView>
  </sheetViews>
  <sheetFormatPr defaultRowHeight="12.75" x14ac:dyDescent="0.2"/>
  <cols>
    <col min="1" max="1" width="2.28515625" customWidth="1"/>
    <col min="2" max="2" width="31.140625" customWidth="1"/>
    <col min="3" max="3" width="13.5703125" customWidth="1"/>
    <col min="4" max="4" width="11.140625" customWidth="1"/>
    <col min="5" max="5" width="12.5703125" bestFit="1" customWidth="1"/>
    <col min="6" max="6" width="12.85546875" customWidth="1"/>
    <col min="7" max="7" width="9.85546875" customWidth="1"/>
    <col min="8" max="8" width="12.85546875" customWidth="1"/>
    <col min="9" max="9" width="8" customWidth="1"/>
    <col min="10" max="11" width="0" hidden="1" customWidth="1"/>
    <col min="12" max="12" width="10.42578125" hidden="1" customWidth="1"/>
    <col min="13" max="16" width="0" hidden="1" customWidth="1"/>
  </cols>
  <sheetData>
    <row r="1" spans="2:9" ht="14.25" x14ac:dyDescent="0.2">
      <c r="B1" s="76"/>
      <c r="H1" s="1">
        <v>87</v>
      </c>
    </row>
    <row r="2" spans="2:9" ht="20.25" customHeight="1" x14ac:dyDescent="0.2">
      <c r="B2" s="2" t="s">
        <v>125</v>
      </c>
      <c r="C2" s="3"/>
      <c r="I2" s="61"/>
    </row>
    <row r="3" spans="2:9" ht="44.25" customHeight="1" x14ac:dyDescent="0.2">
      <c r="B3" s="163" t="s">
        <v>0</v>
      </c>
      <c r="C3" s="165" t="s">
        <v>42</v>
      </c>
      <c r="D3" s="166" t="s">
        <v>4</v>
      </c>
      <c r="E3" s="166" t="s">
        <v>5</v>
      </c>
      <c r="F3" s="82" t="s">
        <v>74</v>
      </c>
      <c r="G3" s="83" t="s">
        <v>6</v>
      </c>
      <c r="H3" s="83" t="s">
        <v>7</v>
      </c>
    </row>
    <row r="4" spans="2:9" ht="19.5" customHeight="1" x14ac:dyDescent="0.25">
      <c r="B4" s="164"/>
      <c r="C4" s="165"/>
      <c r="D4" s="166"/>
      <c r="E4" s="167"/>
      <c r="F4" s="172" t="s">
        <v>112</v>
      </c>
      <c r="G4" s="173"/>
      <c r="H4" s="173"/>
    </row>
    <row r="5" spans="2:9" ht="12" customHeight="1" x14ac:dyDescent="0.25">
      <c r="B5" s="140"/>
      <c r="C5" s="136"/>
      <c r="D5" s="137"/>
      <c r="E5" s="136"/>
      <c r="F5" s="138"/>
      <c r="G5" s="139"/>
      <c r="H5" s="139"/>
    </row>
    <row r="6" spans="2:9" ht="30" x14ac:dyDescent="0.25">
      <c r="B6" s="91" t="s">
        <v>51</v>
      </c>
      <c r="C6" s="10">
        <v>129</v>
      </c>
      <c r="D6" s="11">
        <v>8.3000000000000007</v>
      </c>
      <c r="E6" s="12">
        <v>1077</v>
      </c>
      <c r="F6" s="11">
        <v>45.6</v>
      </c>
      <c r="G6" s="11">
        <v>162.69999999999999</v>
      </c>
      <c r="H6" s="11">
        <v>75</v>
      </c>
    </row>
    <row r="7" spans="2:9" ht="24" customHeight="1" x14ac:dyDescent="0.25">
      <c r="B7" s="92" t="s">
        <v>52</v>
      </c>
      <c r="C7" s="10" t="s">
        <v>86</v>
      </c>
      <c r="D7" s="10" t="s">
        <v>86</v>
      </c>
      <c r="E7" s="10" t="s">
        <v>86</v>
      </c>
      <c r="F7" s="10" t="s">
        <v>86</v>
      </c>
      <c r="G7" s="10" t="s">
        <v>86</v>
      </c>
      <c r="H7" s="10" t="s">
        <v>86</v>
      </c>
    </row>
    <row r="8" spans="2:9" ht="24" customHeight="1" x14ac:dyDescent="0.25">
      <c r="B8" s="92" t="s">
        <v>53</v>
      </c>
      <c r="C8" s="10">
        <v>23</v>
      </c>
      <c r="D8" s="11">
        <v>5.3</v>
      </c>
      <c r="E8" s="12">
        <v>122</v>
      </c>
      <c r="F8" s="11">
        <v>191.7</v>
      </c>
      <c r="G8" s="11">
        <v>120.5</v>
      </c>
      <c r="H8" s="11">
        <v>230.2</v>
      </c>
    </row>
    <row r="9" spans="2:9" ht="24" customHeight="1" x14ac:dyDescent="0.25">
      <c r="B9" s="92" t="s">
        <v>54</v>
      </c>
      <c r="C9" s="10" t="s">
        <v>86</v>
      </c>
      <c r="D9" s="10" t="s">
        <v>86</v>
      </c>
      <c r="E9" s="10" t="s">
        <v>86</v>
      </c>
      <c r="F9" s="10" t="s">
        <v>86</v>
      </c>
      <c r="G9" s="10" t="s">
        <v>86</v>
      </c>
      <c r="H9" s="10" t="s">
        <v>86</v>
      </c>
    </row>
    <row r="10" spans="2:9" ht="33" customHeight="1" x14ac:dyDescent="0.25">
      <c r="B10" s="92" t="s">
        <v>55</v>
      </c>
      <c r="C10" s="10">
        <v>12</v>
      </c>
      <c r="D10" s="11">
        <v>1</v>
      </c>
      <c r="E10" s="12">
        <v>17</v>
      </c>
      <c r="F10" s="11">
        <v>92.3</v>
      </c>
      <c r="G10" s="11">
        <v>76.900000000000006</v>
      </c>
      <c r="H10" s="11">
        <v>100</v>
      </c>
    </row>
    <row r="11" spans="2:9" ht="24" customHeight="1" x14ac:dyDescent="0.25">
      <c r="B11" s="92" t="s">
        <v>56</v>
      </c>
      <c r="C11" s="10">
        <v>39</v>
      </c>
      <c r="D11" s="11">
        <v>9.8000000000000007</v>
      </c>
      <c r="E11" s="12">
        <v>384</v>
      </c>
      <c r="F11" s="11">
        <v>43.3</v>
      </c>
      <c r="G11" s="11">
        <v>150.80000000000001</v>
      </c>
      <c r="H11" s="11">
        <v>65.599999999999994</v>
      </c>
    </row>
    <row r="12" spans="2:9" ht="24" customHeight="1" x14ac:dyDescent="0.25">
      <c r="B12" s="92" t="s">
        <v>57</v>
      </c>
      <c r="C12" s="10">
        <v>55</v>
      </c>
      <c r="D12" s="38">
        <v>10.1</v>
      </c>
      <c r="E12" s="10">
        <v>554</v>
      </c>
      <c r="F12" s="38">
        <v>47</v>
      </c>
      <c r="G12" s="38">
        <v>190.6</v>
      </c>
      <c r="H12" s="38">
        <v>89.9</v>
      </c>
    </row>
    <row r="13" spans="2:9" ht="33" customHeight="1" x14ac:dyDescent="0.25">
      <c r="B13" s="91" t="s">
        <v>58</v>
      </c>
      <c r="C13" s="10">
        <v>3504</v>
      </c>
      <c r="D13" s="102">
        <v>218</v>
      </c>
      <c r="E13" s="12">
        <v>764945</v>
      </c>
      <c r="F13" s="11">
        <v>124.2</v>
      </c>
      <c r="G13" s="11">
        <v>73.3</v>
      </c>
      <c r="H13" s="11">
        <v>91.1</v>
      </c>
    </row>
    <row r="14" spans="2:9" ht="23.25" customHeight="1" x14ac:dyDescent="0.25">
      <c r="B14" s="92" t="s">
        <v>52</v>
      </c>
      <c r="C14" s="10">
        <v>177</v>
      </c>
      <c r="D14" s="102">
        <v>245</v>
      </c>
      <c r="E14" s="12">
        <v>43363</v>
      </c>
      <c r="F14" s="11">
        <v>290.2</v>
      </c>
      <c r="G14" s="11">
        <v>81</v>
      </c>
      <c r="H14" s="11">
        <v>235</v>
      </c>
    </row>
    <row r="15" spans="2:9" ht="24" customHeight="1" x14ac:dyDescent="0.25">
      <c r="B15" s="92" t="s">
        <v>53</v>
      </c>
      <c r="C15" s="10">
        <v>1576</v>
      </c>
      <c r="D15" s="102">
        <v>244</v>
      </c>
      <c r="E15" s="12">
        <v>385213</v>
      </c>
      <c r="F15" s="11">
        <v>114.4</v>
      </c>
      <c r="G15" s="11">
        <v>78</v>
      </c>
      <c r="H15" s="11">
        <v>89.4</v>
      </c>
    </row>
    <row r="16" spans="2:9" ht="15" x14ac:dyDescent="0.25">
      <c r="B16" s="92" t="s">
        <v>54</v>
      </c>
      <c r="C16" s="10" t="s">
        <v>86</v>
      </c>
      <c r="D16" s="10" t="s">
        <v>86</v>
      </c>
      <c r="E16" s="10" t="s">
        <v>86</v>
      </c>
      <c r="F16" s="10" t="s">
        <v>86</v>
      </c>
      <c r="G16" s="10" t="s">
        <v>86</v>
      </c>
      <c r="H16" s="10" t="s">
        <v>86</v>
      </c>
    </row>
    <row r="17" spans="2:17" ht="33" customHeight="1" x14ac:dyDescent="0.25">
      <c r="B17" s="92" t="s">
        <v>55</v>
      </c>
      <c r="C17" s="10">
        <v>958</v>
      </c>
      <c r="D17" s="102">
        <v>216</v>
      </c>
      <c r="E17" s="12">
        <v>206549</v>
      </c>
      <c r="F17" s="11">
        <v>878.9</v>
      </c>
      <c r="G17" s="11">
        <v>58.8</v>
      </c>
      <c r="H17" s="11">
        <v>515.79999999999995</v>
      </c>
    </row>
    <row r="18" spans="2:17" ht="24" customHeight="1" x14ac:dyDescent="0.25">
      <c r="B18" s="92" t="s">
        <v>56</v>
      </c>
      <c r="C18" s="10">
        <v>779</v>
      </c>
      <c r="D18" s="102">
        <v>164</v>
      </c>
      <c r="E18" s="12">
        <v>127954</v>
      </c>
      <c r="F18" s="11">
        <v>71.8</v>
      </c>
      <c r="G18" s="11">
        <v>57.7</v>
      </c>
      <c r="H18" s="11">
        <v>41.5</v>
      </c>
    </row>
    <row r="19" spans="2:17" ht="24" customHeight="1" x14ac:dyDescent="0.25">
      <c r="B19" s="92" t="s">
        <v>57</v>
      </c>
      <c r="C19" s="10">
        <v>14</v>
      </c>
      <c r="D19" s="102">
        <v>133</v>
      </c>
      <c r="E19" s="12">
        <v>1866</v>
      </c>
      <c r="F19" s="11">
        <v>7.4</v>
      </c>
      <c r="G19" s="11">
        <v>61.1</v>
      </c>
      <c r="H19" s="11">
        <v>4.5</v>
      </c>
    </row>
    <row r="20" spans="2:17" ht="24" customHeight="1" x14ac:dyDescent="0.25">
      <c r="B20" s="85" t="s">
        <v>38</v>
      </c>
      <c r="C20" s="10" t="s">
        <v>86</v>
      </c>
      <c r="D20" s="10" t="s">
        <v>86</v>
      </c>
      <c r="E20" s="10" t="s">
        <v>86</v>
      </c>
      <c r="F20" s="10" t="s">
        <v>86</v>
      </c>
      <c r="G20" s="10" t="s">
        <v>86</v>
      </c>
      <c r="H20" s="10" t="s">
        <v>86</v>
      </c>
    </row>
    <row r="21" spans="2:17" ht="24" customHeight="1" x14ac:dyDescent="0.25">
      <c r="B21" s="96" t="s">
        <v>1</v>
      </c>
      <c r="C21" s="15"/>
      <c r="D21" s="16"/>
      <c r="E21" s="15"/>
      <c r="F21" s="11"/>
      <c r="G21" s="11"/>
      <c r="H21" s="11"/>
    </row>
    <row r="22" spans="2:17" ht="24" customHeight="1" x14ac:dyDescent="0.25">
      <c r="B22" s="88" t="s">
        <v>39</v>
      </c>
      <c r="C22" s="10" t="s">
        <v>86</v>
      </c>
      <c r="D22" s="10" t="s">
        <v>86</v>
      </c>
      <c r="E22" s="10" t="s">
        <v>86</v>
      </c>
      <c r="F22" s="10" t="s">
        <v>86</v>
      </c>
      <c r="G22" s="10" t="s">
        <v>86</v>
      </c>
      <c r="H22" s="10" t="s">
        <v>86</v>
      </c>
    </row>
    <row r="23" spans="2:17" s="3" customFormat="1" ht="24" customHeight="1" x14ac:dyDescent="0.25">
      <c r="B23" s="98" t="s">
        <v>60</v>
      </c>
      <c r="C23" s="10">
        <v>7513</v>
      </c>
      <c r="D23" s="102">
        <v>336</v>
      </c>
      <c r="E23" s="12">
        <v>2526716</v>
      </c>
      <c r="F23" s="11">
        <v>97.1</v>
      </c>
      <c r="G23" s="11">
        <v>86.6</v>
      </c>
      <c r="H23" s="11">
        <v>84.2</v>
      </c>
      <c r="J23" s="3" t="e">
        <f>ROUND(C23/#REF!*100,1)</f>
        <v>#REF!</v>
      </c>
      <c r="K23" s="3" t="e">
        <f>ROUND(D23/#REF!*100,1)</f>
        <v>#REF!</v>
      </c>
      <c r="L23" s="3" t="e">
        <f>ROUND(E23/#REF!*100,1)</f>
        <v>#REF!</v>
      </c>
      <c r="M23" s="13" t="e">
        <f>F23-J23</f>
        <v>#REF!</v>
      </c>
      <c r="N23" s="13" t="e">
        <f>G23-K23</f>
        <v>#REF!</v>
      </c>
      <c r="O23" s="13" t="e">
        <f>H23-L23</f>
        <v>#REF!</v>
      </c>
    </row>
    <row r="24" spans="2:17" s="3" customFormat="1" ht="45.75" customHeight="1" x14ac:dyDescent="0.25">
      <c r="B24" s="98" t="s">
        <v>113</v>
      </c>
      <c r="C24" s="10">
        <v>17719</v>
      </c>
      <c r="D24" s="11">
        <v>52.2</v>
      </c>
      <c r="E24" s="12">
        <v>925793</v>
      </c>
      <c r="F24" s="11">
        <v>96.3</v>
      </c>
      <c r="G24" s="11">
        <v>146.6</v>
      </c>
      <c r="H24" s="11">
        <v>141.4</v>
      </c>
      <c r="J24" s="3" t="e">
        <f>ROUND(C24/#REF!*100,1)</f>
        <v>#REF!</v>
      </c>
      <c r="K24" s="3" t="e">
        <f>ROUND(D24/#REF!*100,1)</f>
        <v>#REF!</v>
      </c>
      <c r="L24" s="3" t="e">
        <f>ROUND(E24/#REF!*100,1)</f>
        <v>#REF!</v>
      </c>
      <c r="M24" s="13" t="e">
        <f t="shared" ref="M24:O32" si="0">F24-J24</f>
        <v>#REF!</v>
      </c>
      <c r="N24" s="13" t="e">
        <f t="shared" si="0"/>
        <v>#REF!</v>
      </c>
      <c r="O24" s="13" t="e">
        <f t="shared" si="0"/>
        <v>#REF!</v>
      </c>
      <c r="Q24" s="79"/>
    </row>
    <row r="25" spans="2:17" s="3" customFormat="1" ht="24" customHeight="1" x14ac:dyDescent="0.25">
      <c r="B25" s="99" t="s">
        <v>82</v>
      </c>
      <c r="C25" s="10">
        <v>14054</v>
      </c>
      <c r="D25" s="11">
        <v>59.9</v>
      </c>
      <c r="E25" s="12">
        <v>841954</v>
      </c>
      <c r="F25" s="11">
        <v>100.6</v>
      </c>
      <c r="G25" s="11">
        <v>152</v>
      </c>
      <c r="H25" s="11">
        <v>152.69999999999999</v>
      </c>
      <c r="J25" s="3" t="e">
        <f>ROUND(C25/#REF!*100,1)</f>
        <v>#REF!</v>
      </c>
      <c r="K25" s="3" t="e">
        <f>ROUND(D25/#REF!*100,1)</f>
        <v>#REF!</v>
      </c>
      <c r="L25" s="3" t="e">
        <f>ROUND(E25/#REF!*100,1)</f>
        <v>#REF!</v>
      </c>
      <c r="M25" s="13" t="e">
        <f t="shared" si="0"/>
        <v>#REF!</v>
      </c>
      <c r="N25" s="13" t="e">
        <f t="shared" si="0"/>
        <v>#REF!</v>
      </c>
      <c r="O25" s="13" t="e">
        <f t="shared" si="0"/>
        <v>#REF!</v>
      </c>
    </row>
    <row r="26" spans="2:17" s="3" customFormat="1" ht="24" customHeight="1" x14ac:dyDescent="0.25">
      <c r="B26" s="99" t="s">
        <v>83</v>
      </c>
      <c r="C26" s="10">
        <v>3665</v>
      </c>
      <c r="D26" s="11">
        <v>22.9</v>
      </c>
      <c r="E26" s="12">
        <v>83839</v>
      </c>
      <c r="F26" s="11">
        <v>82.9</v>
      </c>
      <c r="G26" s="11">
        <v>97.9</v>
      </c>
      <c r="H26" s="11">
        <v>81.099999999999994</v>
      </c>
      <c r="J26" s="3" t="e">
        <f>ROUND(C26/#REF!*100,1)</f>
        <v>#REF!</v>
      </c>
      <c r="K26" s="3" t="e">
        <f>ROUND(D26/#REF!*100,1)</f>
        <v>#REF!</v>
      </c>
      <c r="L26" s="3" t="e">
        <f>ROUND(E26/#REF!*100,1)</f>
        <v>#REF!</v>
      </c>
      <c r="M26" s="13" t="e">
        <f t="shared" si="0"/>
        <v>#REF!</v>
      </c>
      <c r="N26" s="13" t="e">
        <f t="shared" si="0"/>
        <v>#REF!</v>
      </c>
      <c r="O26" s="13" t="e">
        <f t="shared" si="0"/>
        <v>#REF!</v>
      </c>
    </row>
    <row r="27" spans="2:17" s="3" customFormat="1" ht="24" customHeight="1" x14ac:dyDescent="0.25">
      <c r="B27" s="100" t="s">
        <v>62</v>
      </c>
      <c r="C27" s="10">
        <v>102723</v>
      </c>
      <c r="D27" s="11">
        <v>55</v>
      </c>
      <c r="E27" s="12">
        <v>5654355</v>
      </c>
      <c r="F27" s="11">
        <v>94.2</v>
      </c>
      <c r="G27" s="11">
        <v>80.900000000000006</v>
      </c>
      <c r="H27" s="11">
        <v>76.3</v>
      </c>
      <c r="J27" s="3" t="e">
        <f>ROUND(C27/#REF!*100,1)</f>
        <v>#REF!</v>
      </c>
      <c r="K27" s="3" t="e">
        <f>ROUND(D27/#REF!*100,1)</f>
        <v>#REF!</v>
      </c>
      <c r="L27" s="3" t="e">
        <f>ROUND(E27/#REF!*100,1)</f>
        <v>#REF!</v>
      </c>
      <c r="M27" s="13" t="e">
        <f t="shared" si="0"/>
        <v>#REF!</v>
      </c>
      <c r="N27" s="13" t="e">
        <f t="shared" si="0"/>
        <v>#REF!</v>
      </c>
      <c r="O27" s="13" t="e">
        <f t="shared" si="0"/>
        <v>#REF!</v>
      </c>
    </row>
    <row r="28" spans="2:17" s="3" customFormat="1" ht="24" customHeight="1" x14ac:dyDescent="0.25">
      <c r="B28" s="98" t="s">
        <v>63</v>
      </c>
      <c r="C28" s="10" t="s">
        <v>64</v>
      </c>
      <c r="D28" s="10" t="s">
        <v>64</v>
      </c>
      <c r="E28" s="12">
        <v>65670</v>
      </c>
      <c r="F28" s="10" t="s">
        <v>64</v>
      </c>
      <c r="G28" s="10" t="s">
        <v>64</v>
      </c>
      <c r="H28" s="11">
        <v>188.2</v>
      </c>
      <c r="J28" s="3" t="e">
        <f>ROUND(C28/#REF!*100,1)</f>
        <v>#VALUE!</v>
      </c>
      <c r="K28" s="3" t="e">
        <f>ROUND(D28/#REF!*100,1)</f>
        <v>#VALUE!</v>
      </c>
      <c r="L28" s="3" t="e">
        <f>ROUND(E28/#REF!*100,1)</f>
        <v>#REF!</v>
      </c>
      <c r="M28" s="13" t="e">
        <f t="shared" si="0"/>
        <v>#VALUE!</v>
      </c>
      <c r="N28" s="13" t="e">
        <f t="shared" si="0"/>
        <v>#VALUE!</v>
      </c>
      <c r="O28" s="13" t="e">
        <f t="shared" si="0"/>
        <v>#REF!</v>
      </c>
    </row>
    <row r="29" spans="2:17" s="3" customFormat="1" ht="24" customHeight="1" x14ac:dyDescent="0.25">
      <c r="B29" s="98" t="s">
        <v>65</v>
      </c>
      <c r="C29" s="10" t="s">
        <v>64</v>
      </c>
      <c r="D29" s="10" t="s">
        <v>64</v>
      </c>
      <c r="E29" s="12">
        <v>2154</v>
      </c>
      <c r="F29" s="10" t="s">
        <v>64</v>
      </c>
      <c r="G29" s="10" t="s">
        <v>64</v>
      </c>
      <c r="H29" s="11">
        <v>75</v>
      </c>
      <c r="J29" s="3" t="e">
        <f>ROUND(C29/#REF!*100,1)</f>
        <v>#VALUE!</v>
      </c>
      <c r="K29" s="3" t="e">
        <f>ROUND(D29/#REF!*100,1)</f>
        <v>#VALUE!</v>
      </c>
      <c r="L29" s="3" t="e">
        <f>ROUND(E29/#REF!*100,1)</f>
        <v>#REF!</v>
      </c>
      <c r="M29" s="13" t="e">
        <f t="shared" si="0"/>
        <v>#VALUE!</v>
      </c>
      <c r="N29" s="13" t="e">
        <f t="shared" si="0"/>
        <v>#VALUE!</v>
      </c>
      <c r="O29" s="13" t="e">
        <f t="shared" si="0"/>
        <v>#REF!</v>
      </c>
    </row>
    <row r="30" spans="2:17" s="3" customFormat="1" ht="24" customHeight="1" x14ac:dyDescent="0.25">
      <c r="B30" s="98" t="s">
        <v>66</v>
      </c>
      <c r="C30" s="10" t="s">
        <v>64</v>
      </c>
      <c r="D30" s="10" t="s">
        <v>64</v>
      </c>
      <c r="E30" s="12">
        <v>1275912</v>
      </c>
      <c r="F30" s="10" t="s">
        <v>64</v>
      </c>
      <c r="G30" s="10" t="s">
        <v>64</v>
      </c>
      <c r="H30" s="11">
        <v>65.5</v>
      </c>
      <c r="J30" s="3" t="e">
        <f>ROUND(C30/#REF!*100,1)</f>
        <v>#VALUE!</v>
      </c>
      <c r="K30" s="3" t="e">
        <f>ROUND(D30/#REF!*100,1)</f>
        <v>#VALUE!</v>
      </c>
      <c r="L30" s="3" t="e">
        <f>ROUND(E30/#REF!*100,1)</f>
        <v>#REF!</v>
      </c>
      <c r="M30" s="13" t="e">
        <f t="shared" si="0"/>
        <v>#VALUE!</v>
      </c>
      <c r="N30" s="13" t="e">
        <f t="shared" si="0"/>
        <v>#VALUE!</v>
      </c>
      <c r="O30" s="13" t="e">
        <f t="shared" si="0"/>
        <v>#REF!</v>
      </c>
    </row>
    <row r="31" spans="2:17" s="3" customFormat="1" ht="24" customHeight="1" x14ac:dyDescent="0.25">
      <c r="B31" s="98" t="s">
        <v>67</v>
      </c>
      <c r="C31" s="10" t="s">
        <v>64</v>
      </c>
      <c r="D31" s="10" t="s">
        <v>64</v>
      </c>
      <c r="E31" s="12">
        <v>1275900</v>
      </c>
      <c r="F31" s="10" t="s">
        <v>64</v>
      </c>
      <c r="G31" s="10" t="s">
        <v>64</v>
      </c>
      <c r="H31" s="11">
        <v>66</v>
      </c>
      <c r="J31" s="3" t="e">
        <f>ROUND(C31/#REF!*100,1)</f>
        <v>#VALUE!</v>
      </c>
      <c r="K31" s="3" t="e">
        <f>ROUND(D31/#REF!*100,1)</f>
        <v>#VALUE!</v>
      </c>
      <c r="L31" s="3" t="e">
        <f>ROUND(E31/#REF!*100,1)</f>
        <v>#REF!</v>
      </c>
      <c r="M31" s="13" t="e">
        <f t="shared" si="0"/>
        <v>#VALUE!</v>
      </c>
      <c r="N31" s="13" t="e">
        <f t="shared" si="0"/>
        <v>#VALUE!</v>
      </c>
      <c r="O31" s="13" t="e">
        <f t="shared" si="0"/>
        <v>#REF!</v>
      </c>
    </row>
    <row r="32" spans="2:17" s="3" customFormat="1" ht="24" customHeight="1" x14ac:dyDescent="0.25">
      <c r="B32" s="98" t="s">
        <v>68</v>
      </c>
      <c r="C32" s="10">
        <v>366</v>
      </c>
      <c r="D32" s="102">
        <v>132</v>
      </c>
      <c r="E32" s="12">
        <v>48142</v>
      </c>
      <c r="F32" s="11">
        <v>37.700000000000003</v>
      </c>
      <c r="G32" s="11">
        <v>165</v>
      </c>
      <c r="H32" s="11">
        <v>61.9</v>
      </c>
      <c r="J32" s="3" t="e">
        <f>ROUND(C32/#REF!*100,1)</f>
        <v>#REF!</v>
      </c>
      <c r="K32" s="3" t="e">
        <f>ROUND(D32/#REF!*100,1)</f>
        <v>#REF!</v>
      </c>
      <c r="L32" s="3" t="e">
        <f>ROUND(E32/#REF!*100,1)</f>
        <v>#REF!</v>
      </c>
      <c r="M32" s="13" t="e">
        <f t="shared" si="0"/>
        <v>#REF!</v>
      </c>
      <c r="N32" s="13" t="e">
        <f t="shared" si="0"/>
        <v>#REF!</v>
      </c>
      <c r="O32" s="13" t="e">
        <f t="shared" si="0"/>
        <v>#REF!</v>
      </c>
    </row>
    <row r="33" spans="2:15" s="23" customFormat="1" ht="24" customHeight="1" x14ac:dyDescent="0.25">
      <c r="B33" s="98" t="s">
        <v>69</v>
      </c>
      <c r="C33" s="10">
        <v>231</v>
      </c>
      <c r="D33" s="10" t="s">
        <v>64</v>
      </c>
      <c r="E33" s="10" t="s">
        <v>64</v>
      </c>
      <c r="F33" s="11">
        <v>855.6</v>
      </c>
      <c r="G33" s="10" t="s">
        <v>64</v>
      </c>
      <c r="H33" s="10" t="s">
        <v>64</v>
      </c>
      <c r="J33" s="3"/>
      <c r="K33" s="3"/>
      <c r="L33" s="3"/>
      <c r="M33" s="13"/>
      <c r="N33" s="13"/>
      <c r="O33" s="13"/>
    </row>
    <row r="34" spans="2:15" ht="17.100000000000001" customHeight="1" x14ac:dyDescent="0.2">
      <c r="C34" s="43"/>
      <c r="D34" s="64"/>
      <c r="E34" s="43"/>
      <c r="F34" s="64"/>
      <c r="G34" s="64"/>
      <c r="H34" s="64"/>
    </row>
    <row r="37" spans="2:15" x14ac:dyDescent="0.2">
      <c r="C37" s="108"/>
      <c r="D37" s="108"/>
      <c r="E37" s="108"/>
    </row>
  </sheetData>
  <mergeCells count="5">
    <mergeCell ref="B3:B4"/>
    <mergeCell ref="C3:C4"/>
    <mergeCell ref="D3:D4"/>
    <mergeCell ref="E3:E4"/>
    <mergeCell ref="F4:H4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127"/>
  <sheetViews>
    <sheetView workbookViewId="0">
      <selection activeCell="B12" sqref="B12"/>
    </sheetView>
  </sheetViews>
  <sheetFormatPr defaultRowHeight="12.75" x14ac:dyDescent="0.2"/>
  <cols>
    <col min="1" max="1" width="2.28515625" customWidth="1"/>
    <col min="2" max="2" width="31.140625" customWidth="1"/>
    <col min="3" max="3" width="13.5703125" customWidth="1"/>
    <col min="4" max="4" width="11.140625" customWidth="1"/>
    <col min="5" max="5" width="12.5703125" bestFit="1" customWidth="1"/>
    <col min="6" max="6" width="12.85546875" customWidth="1"/>
    <col min="7" max="7" width="9.85546875" customWidth="1"/>
    <col min="8" max="8" width="12.85546875" customWidth="1"/>
    <col min="9" max="9" width="8" customWidth="1"/>
    <col min="10" max="11" width="0" hidden="1" customWidth="1"/>
    <col min="12" max="12" width="10.42578125" hidden="1" customWidth="1"/>
    <col min="13" max="16" width="0" hidden="1" customWidth="1"/>
  </cols>
  <sheetData>
    <row r="1" spans="2:15" ht="14.25" x14ac:dyDescent="0.2">
      <c r="B1" s="76">
        <v>88</v>
      </c>
      <c r="H1" s="1"/>
    </row>
    <row r="2" spans="2:15" ht="20.25" customHeight="1" x14ac:dyDescent="0.2">
      <c r="B2" s="2" t="s">
        <v>126</v>
      </c>
      <c r="C2" s="3"/>
      <c r="I2" s="61"/>
    </row>
    <row r="3" spans="2:15" ht="45.75" customHeight="1" x14ac:dyDescent="0.2">
      <c r="B3" s="163" t="s">
        <v>0</v>
      </c>
      <c r="C3" s="165" t="s">
        <v>3</v>
      </c>
      <c r="D3" s="166" t="s">
        <v>4</v>
      </c>
      <c r="E3" s="166" t="s">
        <v>5</v>
      </c>
      <c r="F3" s="82" t="s">
        <v>74</v>
      </c>
      <c r="G3" s="83" t="s">
        <v>6</v>
      </c>
      <c r="H3" s="83" t="s">
        <v>7</v>
      </c>
    </row>
    <row r="4" spans="2:15" ht="33" customHeight="1" x14ac:dyDescent="0.2">
      <c r="B4" s="164"/>
      <c r="C4" s="165"/>
      <c r="D4" s="166"/>
      <c r="E4" s="167"/>
      <c r="F4" s="168" t="s">
        <v>112</v>
      </c>
      <c r="G4" s="169"/>
      <c r="H4" s="169"/>
    </row>
    <row r="5" spans="2:15" ht="12" customHeight="1" x14ac:dyDescent="0.2">
      <c r="B5" s="4"/>
      <c r="C5" s="5"/>
      <c r="D5" s="6"/>
      <c r="E5" s="7"/>
      <c r="F5" s="8"/>
      <c r="G5" s="8"/>
      <c r="H5" s="9"/>
    </row>
    <row r="6" spans="2:15" s="3" customFormat="1" ht="24" customHeight="1" x14ac:dyDescent="0.25">
      <c r="B6" s="85" t="s">
        <v>8</v>
      </c>
      <c r="C6" s="10">
        <v>85804</v>
      </c>
      <c r="D6" s="11">
        <v>60.4</v>
      </c>
      <c r="E6" s="12">
        <v>5180455</v>
      </c>
      <c r="F6" s="11">
        <v>98.5</v>
      </c>
      <c r="G6" s="11">
        <v>88</v>
      </c>
      <c r="H6" s="11">
        <v>86.7</v>
      </c>
      <c r="J6" s="3">
        <f t="shared" ref="J6:L27" si="0">ROUND(C6/C50*100,1)</f>
        <v>1</v>
      </c>
      <c r="K6" s="3">
        <f t="shared" si="0"/>
        <v>187</v>
      </c>
      <c r="L6" s="3">
        <f t="shared" si="0"/>
        <v>1.9</v>
      </c>
      <c r="M6" s="13">
        <f>F6-J6</f>
        <v>97.5</v>
      </c>
      <c r="N6" s="13">
        <f>G6-K6</f>
        <v>-99</v>
      </c>
      <c r="O6" s="13">
        <f>H6-L6</f>
        <v>84.8</v>
      </c>
    </row>
    <row r="7" spans="2:15" s="3" customFormat="1" ht="33" customHeight="1" x14ac:dyDescent="0.25">
      <c r="B7" s="93" t="s">
        <v>9</v>
      </c>
      <c r="C7" s="10">
        <v>71611</v>
      </c>
      <c r="D7" s="11">
        <v>62.3</v>
      </c>
      <c r="E7" s="12">
        <v>4457866</v>
      </c>
      <c r="F7" s="11">
        <v>97.7</v>
      </c>
      <c r="G7" s="11">
        <v>92</v>
      </c>
      <c r="H7" s="11">
        <v>89.8</v>
      </c>
      <c r="I7" s="40"/>
      <c r="J7" s="3">
        <f t="shared" si="0"/>
        <v>0.9</v>
      </c>
      <c r="K7" s="3">
        <f t="shared" si="0"/>
        <v>197.8</v>
      </c>
      <c r="L7" s="3">
        <f t="shared" si="0"/>
        <v>1.8</v>
      </c>
      <c r="M7" s="13">
        <f t="shared" ref="M7:O22" si="1">F7-J7</f>
        <v>96.8</v>
      </c>
      <c r="N7" s="13">
        <f t="shared" si="1"/>
        <v>-105.80000000000001</v>
      </c>
      <c r="O7" s="13">
        <f t="shared" si="1"/>
        <v>88</v>
      </c>
    </row>
    <row r="8" spans="2:15" s="3" customFormat="1" ht="24" customHeight="1" x14ac:dyDescent="0.25">
      <c r="B8" s="94" t="s">
        <v>10</v>
      </c>
      <c r="C8" s="10">
        <v>71243</v>
      </c>
      <c r="D8" s="11">
        <v>62.5</v>
      </c>
      <c r="E8" s="12">
        <v>4449880</v>
      </c>
      <c r="F8" s="11">
        <v>97.7</v>
      </c>
      <c r="G8" s="11">
        <v>92</v>
      </c>
      <c r="H8" s="11">
        <v>89.9</v>
      </c>
      <c r="I8" s="40"/>
      <c r="J8" s="3">
        <f t="shared" si="0"/>
        <v>1.1000000000000001</v>
      </c>
      <c r="K8" s="3">
        <f t="shared" si="0"/>
        <v>192.9</v>
      </c>
      <c r="L8" s="3">
        <f t="shared" si="0"/>
        <v>2.1</v>
      </c>
      <c r="M8" s="13">
        <f t="shared" si="1"/>
        <v>96.600000000000009</v>
      </c>
      <c r="N8" s="13">
        <f t="shared" si="1"/>
        <v>-100.9</v>
      </c>
      <c r="O8" s="13">
        <f t="shared" si="1"/>
        <v>87.800000000000011</v>
      </c>
    </row>
    <row r="9" spans="2:15" s="3" customFormat="1" ht="24" customHeight="1" x14ac:dyDescent="0.25">
      <c r="B9" s="87" t="s">
        <v>11</v>
      </c>
      <c r="C9" s="10">
        <v>42996</v>
      </c>
      <c r="D9" s="11">
        <v>70.400000000000006</v>
      </c>
      <c r="E9" s="12">
        <v>3026070</v>
      </c>
      <c r="F9" s="11">
        <v>100.4</v>
      </c>
      <c r="G9" s="11">
        <v>92.6</v>
      </c>
      <c r="H9" s="11">
        <v>93</v>
      </c>
      <c r="I9" s="40"/>
      <c r="J9" s="3">
        <f t="shared" si="0"/>
        <v>1.9</v>
      </c>
      <c r="K9" s="3">
        <f t="shared" si="0"/>
        <v>178.2</v>
      </c>
      <c r="L9" s="3">
        <f t="shared" si="0"/>
        <v>3.4</v>
      </c>
      <c r="M9" s="13">
        <f t="shared" si="1"/>
        <v>98.5</v>
      </c>
      <c r="N9" s="13">
        <f t="shared" si="1"/>
        <v>-85.6</v>
      </c>
      <c r="O9" s="13">
        <f t="shared" si="1"/>
        <v>89.6</v>
      </c>
    </row>
    <row r="10" spans="2:15" s="3" customFormat="1" ht="24" customHeight="1" x14ac:dyDescent="0.25">
      <c r="B10" s="95" t="s">
        <v>12</v>
      </c>
      <c r="C10" s="10">
        <v>39607</v>
      </c>
      <c r="D10" s="11">
        <v>72.400000000000006</v>
      </c>
      <c r="E10" s="12">
        <v>2868933</v>
      </c>
      <c r="F10" s="11">
        <v>99</v>
      </c>
      <c r="G10" s="11">
        <v>93.5</v>
      </c>
      <c r="H10" s="11">
        <v>92.6</v>
      </c>
      <c r="I10" s="40"/>
      <c r="J10" s="3">
        <f t="shared" si="0"/>
        <v>2.1</v>
      </c>
      <c r="K10" s="3">
        <f t="shared" si="0"/>
        <v>175.7</v>
      </c>
      <c r="L10" s="3">
        <f t="shared" si="0"/>
        <v>3.8</v>
      </c>
      <c r="M10" s="13">
        <f t="shared" si="1"/>
        <v>96.9</v>
      </c>
      <c r="N10" s="13">
        <f t="shared" si="1"/>
        <v>-82.199999999999989</v>
      </c>
      <c r="O10" s="13">
        <f t="shared" si="1"/>
        <v>88.8</v>
      </c>
    </row>
    <row r="11" spans="2:15" s="3" customFormat="1" ht="24" customHeight="1" x14ac:dyDescent="0.25">
      <c r="B11" s="95" t="s">
        <v>13</v>
      </c>
      <c r="C11" s="10">
        <v>3389</v>
      </c>
      <c r="D11" s="11">
        <v>46.4</v>
      </c>
      <c r="E11" s="12">
        <v>157137</v>
      </c>
      <c r="F11" s="11">
        <v>119.9</v>
      </c>
      <c r="G11" s="11">
        <v>83.6</v>
      </c>
      <c r="H11" s="11">
        <v>100.1</v>
      </c>
      <c r="I11" s="40"/>
      <c r="J11" s="3">
        <f t="shared" si="0"/>
        <v>0.9</v>
      </c>
      <c r="K11" s="3">
        <f t="shared" si="0"/>
        <v>149.69999999999999</v>
      </c>
      <c r="L11" s="3">
        <f t="shared" si="0"/>
        <v>1.4</v>
      </c>
      <c r="M11" s="13">
        <f t="shared" si="1"/>
        <v>119</v>
      </c>
      <c r="N11" s="13">
        <f t="shared" si="1"/>
        <v>-66.099999999999994</v>
      </c>
      <c r="O11" s="13">
        <f t="shared" si="1"/>
        <v>98.699999999999989</v>
      </c>
    </row>
    <row r="12" spans="2:15" s="3" customFormat="1" ht="24" customHeight="1" x14ac:dyDescent="0.25">
      <c r="B12" s="87" t="s">
        <v>14</v>
      </c>
      <c r="C12" s="10">
        <v>5542</v>
      </c>
      <c r="D12" s="11">
        <v>45.2</v>
      </c>
      <c r="E12" s="12">
        <v>250309</v>
      </c>
      <c r="F12" s="11">
        <v>92.1</v>
      </c>
      <c r="G12" s="11">
        <v>100.4</v>
      </c>
      <c r="H12" s="11">
        <v>92.5</v>
      </c>
      <c r="I12" s="40"/>
      <c r="J12" s="3">
        <f t="shared" si="0"/>
        <v>0.4</v>
      </c>
      <c r="K12" s="3">
        <f t="shared" si="0"/>
        <v>187.6</v>
      </c>
      <c r="L12" s="3">
        <f t="shared" si="0"/>
        <v>0.7</v>
      </c>
      <c r="M12" s="13">
        <f t="shared" si="1"/>
        <v>91.699999999999989</v>
      </c>
      <c r="N12" s="13">
        <f t="shared" si="1"/>
        <v>-87.199999999999989</v>
      </c>
      <c r="O12" s="13">
        <f t="shared" si="1"/>
        <v>91.8</v>
      </c>
    </row>
    <row r="13" spans="2:15" s="3" customFormat="1" ht="24" customHeight="1" x14ac:dyDescent="0.25">
      <c r="B13" s="87" t="s">
        <v>15</v>
      </c>
      <c r="C13" s="10">
        <v>9659</v>
      </c>
      <c r="D13" s="11">
        <v>54.5</v>
      </c>
      <c r="E13" s="12">
        <v>526806</v>
      </c>
      <c r="F13" s="11">
        <v>91.1</v>
      </c>
      <c r="G13" s="11">
        <v>88.9</v>
      </c>
      <c r="H13" s="11">
        <v>81.099999999999994</v>
      </c>
      <c r="I13" s="40"/>
      <c r="J13" s="3">
        <f t="shared" si="0"/>
        <v>0.9</v>
      </c>
      <c r="K13" s="3">
        <f t="shared" si="0"/>
        <v>169.3</v>
      </c>
      <c r="L13" s="3">
        <f t="shared" si="0"/>
        <v>1.5</v>
      </c>
      <c r="M13" s="13">
        <f t="shared" si="1"/>
        <v>90.199999999999989</v>
      </c>
      <c r="N13" s="13">
        <f t="shared" si="1"/>
        <v>-80.400000000000006</v>
      </c>
      <c r="O13" s="13">
        <f t="shared" si="1"/>
        <v>79.599999999999994</v>
      </c>
    </row>
    <row r="14" spans="2:15" s="3" customFormat="1" ht="24" customHeight="1" x14ac:dyDescent="0.25">
      <c r="B14" s="95" t="s">
        <v>16</v>
      </c>
      <c r="C14" s="10">
        <v>3901</v>
      </c>
      <c r="D14" s="11">
        <v>58.2</v>
      </c>
      <c r="E14" s="12">
        <v>227108</v>
      </c>
      <c r="F14" s="11">
        <v>102.2</v>
      </c>
      <c r="G14" s="11">
        <v>84</v>
      </c>
      <c r="H14" s="11">
        <v>85.9</v>
      </c>
      <c r="I14" s="40"/>
      <c r="J14" s="3">
        <f t="shared" si="0"/>
        <v>2.7</v>
      </c>
      <c r="K14" s="3">
        <f t="shared" si="0"/>
        <v>152.4</v>
      </c>
      <c r="L14" s="3">
        <f t="shared" si="0"/>
        <v>4.0999999999999996</v>
      </c>
      <c r="M14" s="13">
        <f t="shared" si="1"/>
        <v>99.5</v>
      </c>
      <c r="N14" s="13">
        <f t="shared" si="1"/>
        <v>-68.400000000000006</v>
      </c>
      <c r="O14" s="13">
        <f t="shared" si="1"/>
        <v>81.800000000000011</v>
      </c>
    </row>
    <row r="15" spans="2:15" s="3" customFormat="1" ht="24" customHeight="1" x14ac:dyDescent="0.25">
      <c r="B15" s="95" t="s">
        <v>17</v>
      </c>
      <c r="C15" s="10">
        <v>5758</v>
      </c>
      <c r="D15" s="11">
        <v>52</v>
      </c>
      <c r="E15" s="12">
        <v>299698</v>
      </c>
      <c r="F15" s="11">
        <v>84.9</v>
      </c>
      <c r="G15" s="11">
        <v>91.5</v>
      </c>
      <c r="H15" s="11">
        <v>77.8</v>
      </c>
      <c r="I15" s="40"/>
      <c r="J15" s="3">
        <f t="shared" si="0"/>
        <v>0.6</v>
      </c>
      <c r="K15" s="3">
        <f t="shared" si="0"/>
        <v>166.1</v>
      </c>
      <c r="L15" s="3">
        <f t="shared" si="0"/>
        <v>1</v>
      </c>
      <c r="M15" s="13">
        <f t="shared" si="1"/>
        <v>84.300000000000011</v>
      </c>
      <c r="N15" s="13">
        <f t="shared" si="1"/>
        <v>-74.599999999999994</v>
      </c>
      <c r="O15" s="13">
        <f t="shared" si="1"/>
        <v>76.8</v>
      </c>
    </row>
    <row r="16" spans="2:15" s="3" customFormat="1" ht="24" customHeight="1" x14ac:dyDescent="0.25">
      <c r="B16" s="87" t="s">
        <v>18</v>
      </c>
      <c r="C16" s="10">
        <v>3438</v>
      </c>
      <c r="D16" s="11">
        <v>33</v>
      </c>
      <c r="E16" s="12">
        <v>113555</v>
      </c>
      <c r="F16" s="11">
        <v>104.2</v>
      </c>
      <c r="G16" s="11">
        <v>80.099999999999994</v>
      </c>
      <c r="H16" s="11">
        <v>83.5</v>
      </c>
      <c r="I16" s="40"/>
      <c r="J16" s="3">
        <f t="shared" si="0"/>
        <v>0.6</v>
      </c>
      <c r="K16" s="3">
        <f t="shared" si="0"/>
        <v>134.1</v>
      </c>
      <c r="L16" s="3">
        <f t="shared" si="0"/>
        <v>0.9</v>
      </c>
      <c r="M16" s="13">
        <f t="shared" si="1"/>
        <v>103.60000000000001</v>
      </c>
      <c r="N16" s="13">
        <f t="shared" si="1"/>
        <v>-54</v>
      </c>
      <c r="O16" s="13">
        <f t="shared" si="1"/>
        <v>82.6</v>
      </c>
    </row>
    <row r="17" spans="2:17" s="3" customFormat="1" ht="24" customHeight="1" x14ac:dyDescent="0.25">
      <c r="B17" s="87" t="s">
        <v>19</v>
      </c>
      <c r="C17" s="10">
        <v>9608</v>
      </c>
      <c r="D17" s="11">
        <v>55.5</v>
      </c>
      <c r="E17" s="12">
        <v>533140</v>
      </c>
      <c r="F17" s="11">
        <v>94.8</v>
      </c>
      <c r="G17" s="11">
        <v>87.8</v>
      </c>
      <c r="H17" s="11">
        <v>83.2</v>
      </c>
      <c r="I17" s="40"/>
      <c r="J17" s="3">
        <f t="shared" si="0"/>
        <v>0.8</v>
      </c>
      <c r="K17" s="3">
        <f t="shared" si="0"/>
        <v>169.7</v>
      </c>
      <c r="L17" s="3">
        <f t="shared" si="0"/>
        <v>1.4</v>
      </c>
      <c r="M17" s="13">
        <f t="shared" si="1"/>
        <v>94</v>
      </c>
      <c r="N17" s="13">
        <f t="shared" si="1"/>
        <v>-81.899999999999991</v>
      </c>
      <c r="O17" s="13">
        <f t="shared" si="1"/>
        <v>81.8</v>
      </c>
    </row>
    <row r="18" spans="2:17" s="3" customFormat="1" ht="24" customHeight="1" x14ac:dyDescent="0.25">
      <c r="B18" s="95" t="s">
        <v>20</v>
      </c>
      <c r="C18" s="10">
        <v>8732</v>
      </c>
      <c r="D18" s="11">
        <v>56.5</v>
      </c>
      <c r="E18" s="12">
        <v>493582</v>
      </c>
      <c r="F18" s="11">
        <v>92.8</v>
      </c>
      <c r="G18" s="11">
        <v>87.7</v>
      </c>
      <c r="H18" s="11">
        <v>81.400000000000006</v>
      </c>
      <c r="I18" s="40"/>
      <c r="J18" s="3">
        <f t="shared" si="0"/>
        <v>0.8</v>
      </c>
      <c r="K18" s="3">
        <f t="shared" si="0"/>
        <v>169.7</v>
      </c>
      <c r="L18" s="3">
        <f t="shared" si="0"/>
        <v>1.4</v>
      </c>
      <c r="M18" s="13">
        <f t="shared" si="1"/>
        <v>92</v>
      </c>
      <c r="N18" s="13">
        <f t="shared" si="1"/>
        <v>-81.999999999999986</v>
      </c>
      <c r="O18" s="13">
        <f t="shared" si="1"/>
        <v>80</v>
      </c>
    </row>
    <row r="19" spans="2:17" s="3" customFormat="1" ht="24" customHeight="1" x14ac:dyDescent="0.25">
      <c r="B19" s="95" t="s">
        <v>21</v>
      </c>
      <c r="C19" s="10">
        <v>876</v>
      </c>
      <c r="D19" s="11">
        <v>45.2</v>
      </c>
      <c r="E19" s="12">
        <v>39558</v>
      </c>
      <c r="F19" s="11">
        <v>120.7</v>
      </c>
      <c r="G19" s="11">
        <v>93.4</v>
      </c>
      <c r="H19" s="11">
        <v>112.8</v>
      </c>
      <c r="I19" s="40"/>
      <c r="J19" s="3">
        <f t="shared" si="0"/>
        <v>0.7</v>
      </c>
      <c r="K19" s="3">
        <f t="shared" si="0"/>
        <v>168.7</v>
      </c>
      <c r="L19" s="3">
        <f t="shared" si="0"/>
        <v>1.2</v>
      </c>
      <c r="M19" s="13">
        <f t="shared" si="1"/>
        <v>120</v>
      </c>
      <c r="N19" s="13">
        <f t="shared" si="1"/>
        <v>-75.299999999999983</v>
      </c>
      <c r="O19" s="13">
        <f t="shared" si="1"/>
        <v>111.6</v>
      </c>
    </row>
    <row r="20" spans="2:17" s="3" customFormat="1" ht="21.95" customHeight="1" x14ac:dyDescent="0.25">
      <c r="B20" s="87" t="s">
        <v>22</v>
      </c>
      <c r="C20" s="10">
        <v>373</v>
      </c>
      <c r="D20" s="11">
        <v>21.4</v>
      </c>
      <c r="E20" s="12">
        <v>7986</v>
      </c>
      <c r="F20" s="11">
        <v>84.6</v>
      </c>
      <c r="G20" s="11">
        <v>70.400000000000006</v>
      </c>
      <c r="H20" s="11">
        <v>59.5</v>
      </c>
      <c r="I20" s="40"/>
      <c r="J20" s="3">
        <f t="shared" si="0"/>
        <v>0</v>
      </c>
      <c r="K20" s="3">
        <f t="shared" si="0"/>
        <v>78.400000000000006</v>
      </c>
      <c r="L20" s="3">
        <f t="shared" si="0"/>
        <v>0</v>
      </c>
      <c r="M20" s="13">
        <f t="shared" si="1"/>
        <v>84.6</v>
      </c>
      <c r="N20" s="13">
        <f t="shared" si="1"/>
        <v>-8</v>
      </c>
      <c r="O20" s="13">
        <f t="shared" si="1"/>
        <v>59.5</v>
      </c>
    </row>
    <row r="21" spans="2:17" s="3" customFormat="1" ht="21.95" customHeight="1" x14ac:dyDescent="0.25">
      <c r="B21" s="95" t="s">
        <v>20</v>
      </c>
      <c r="C21" s="10">
        <v>82</v>
      </c>
      <c r="D21" s="11">
        <v>26.9</v>
      </c>
      <c r="E21" s="12">
        <v>2207</v>
      </c>
      <c r="F21" s="11">
        <v>103.8</v>
      </c>
      <c r="G21" s="11">
        <v>58.4</v>
      </c>
      <c r="H21" s="11">
        <v>60.4</v>
      </c>
      <c r="I21" s="40"/>
      <c r="J21" s="3">
        <f t="shared" si="0"/>
        <v>0.1</v>
      </c>
      <c r="K21" s="3">
        <f t="shared" si="0"/>
        <v>88.5</v>
      </c>
      <c r="L21" s="3">
        <f t="shared" si="0"/>
        <v>0.1</v>
      </c>
      <c r="M21" s="13">
        <f t="shared" si="1"/>
        <v>103.7</v>
      </c>
      <c r="N21" s="13">
        <f t="shared" si="1"/>
        <v>-30.1</v>
      </c>
      <c r="O21" s="13">
        <f t="shared" si="1"/>
        <v>60.3</v>
      </c>
    </row>
    <row r="22" spans="2:17" s="3" customFormat="1" ht="21.95" customHeight="1" x14ac:dyDescent="0.25">
      <c r="B22" s="95" t="s">
        <v>21</v>
      </c>
      <c r="C22" s="10">
        <v>291</v>
      </c>
      <c r="D22" s="11">
        <v>19.899999999999999</v>
      </c>
      <c r="E22" s="12">
        <v>5779</v>
      </c>
      <c r="F22" s="11">
        <v>80.400000000000006</v>
      </c>
      <c r="G22" s="11">
        <v>73.7</v>
      </c>
      <c r="H22" s="11">
        <v>59.2</v>
      </c>
      <c r="I22" s="40"/>
      <c r="J22" s="3">
        <f t="shared" si="0"/>
        <v>0</v>
      </c>
      <c r="K22" s="3">
        <f t="shared" si="0"/>
        <v>73.400000000000006</v>
      </c>
      <c r="L22" s="3">
        <f t="shared" si="0"/>
        <v>0</v>
      </c>
      <c r="M22" s="13">
        <f t="shared" si="1"/>
        <v>80.400000000000006</v>
      </c>
      <c r="N22" s="13">
        <f t="shared" si="1"/>
        <v>0.29999999999999716</v>
      </c>
      <c r="O22" s="13">
        <f t="shared" si="1"/>
        <v>59.2</v>
      </c>
    </row>
    <row r="23" spans="2:17" s="3" customFormat="1" ht="24" customHeight="1" x14ac:dyDescent="0.25">
      <c r="B23" s="87" t="s">
        <v>23</v>
      </c>
      <c r="C23" s="10">
        <v>180</v>
      </c>
      <c r="D23" s="11">
        <v>12.3</v>
      </c>
      <c r="E23" s="12">
        <v>2209</v>
      </c>
      <c r="F23" s="11">
        <v>70.599999999999994</v>
      </c>
      <c r="G23" s="11">
        <v>186.4</v>
      </c>
      <c r="H23" s="11">
        <v>131.80000000000001</v>
      </c>
      <c r="I23" s="40"/>
      <c r="J23" s="3">
        <f t="shared" si="0"/>
        <v>0.3</v>
      </c>
      <c r="K23" s="3">
        <f t="shared" si="0"/>
        <v>115</v>
      </c>
      <c r="L23" s="3">
        <f t="shared" si="0"/>
        <v>0.3</v>
      </c>
      <c r="M23" s="13">
        <f t="shared" ref="M23:O27" si="2">F23-J23</f>
        <v>70.3</v>
      </c>
      <c r="N23" s="13">
        <f t="shared" si="2"/>
        <v>71.400000000000006</v>
      </c>
      <c r="O23" s="13">
        <f t="shared" si="2"/>
        <v>131.5</v>
      </c>
      <c r="Q23" s="79"/>
    </row>
    <row r="24" spans="2:17" s="3" customFormat="1" ht="24" customHeight="1" x14ac:dyDescent="0.25">
      <c r="B24" s="87" t="s">
        <v>24</v>
      </c>
      <c r="C24" s="10">
        <v>44</v>
      </c>
      <c r="D24" s="11">
        <v>11.5</v>
      </c>
      <c r="E24" s="12">
        <v>506</v>
      </c>
      <c r="F24" s="11">
        <v>32.4</v>
      </c>
      <c r="G24" s="11">
        <v>58.4</v>
      </c>
      <c r="H24" s="11">
        <v>18.8</v>
      </c>
      <c r="I24" s="40"/>
      <c r="J24" s="3">
        <f t="shared" si="0"/>
        <v>1.1000000000000001</v>
      </c>
      <c r="K24" s="3">
        <f t="shared" si="0"/>
        <v>64.2</v>
      </c>
      <c r="L24" s="3">
        <f t="shared" si="0"/>
        <v>0.7</v>
      </c>
      <c r="M24" s="13">
        <f t="shared" si="2"/>
        <v>31.299999999999997</v>
      </c>
      <c r="N24" s="13">
        <f t="shared" si="2"/>
        <v>-5.8000000000000043</v>
      </c>
      <c r="O24" s="13">
        <f t="shared" si="2"/>
        <v>18.100000000000001</v>
      </c>
    </row>
    <row r="25" spans="2:17" s="3" customFormat="1" ht="24" customHeight="1" x14ac:dyDescent="0.25">
      <c r="B25" s="87" t="s">
        <v>25</v>
      </c>
      <c r="C25" s="10" t="s">
        <v>86</v>
      </c>
      <c r="D25" s="10" t="s">
        <v>86</v>
      </c>
      <c r="E25" s="10" t="s">
        <v>86</v>
      </c>
      <c r="F25" s="10" t="s">
        <v>86</v>
      </c>
      <c r="G25" s="10" t="s">
        <v>86</v>
      </c>
      <c r="H25" s="10" t="s">
        <v>86</v>
      </c>
      <c r="I25" s="40"/>
      <c r="J25" s="3" t="e">
        <f t="shared" si="0"/>
        <v>#VALUE!</v>
      </c>
      <c r="K25" s="3" t="e">
        <f t="shared" si="0"/>
        <v>#VALUE!</v>
      </c>
      <c r="L25" s="3" t="e">
        <f t="shared" si="0"/>
        <v>#VALUE!</v>
      </c>
      <c r="M25" s="13" t="e">
        <f t="shared" si="2"/>
        <v>#VALUE!</v>
      </c>
      <c r="N25" s="13" t="e">
        <f t="shared" si="2"/>
        <v>#VALUE!</v>
      </c>
      <c r="O25" s="13" t="e">
        <f t="shared" si="2"/>
        <v>#VALUE!</v>
      </c>
    </row>
    <row r="26" spans="2:17" s="3" customFormat="1" ht="24" customHeight="1" x14ac:dyDescent="0.25">
      <c r="B26" s="87" t="s">
        <v>26</v>
      </c>
      <c r="C26" s="10">
        <v>13970</v>
      </c>
      <c r="D26" s="11">
        <v>51.5</v>
      </c>
      <c r="E26" s="12">
        <v>719873</v>
      </c>
      <c r="F26" s="11">
        <v>104.3</v>
      </c>
      <c r="G26" s="11">
        <v>68.7</v>
      </c>
      <c r="H26" s="11">
        <v>71.7</v>
      </c>
      <c r="I26" s="40"/>
      <c r="J26" s="3">
        <f t="shared" si="0"/>
        <v>4.0999999999999996</v>
      </c>
      <c r="K26" s="3">
        <f t="shared" si="0"/>
        <v>89.9</v>
      </c>
      <c r="L26" s="3">
        <f t="shared" si="0"/>
        <v>3.7</v>
      </c>
      <c r="M26" s="13">
        <f t="shared" si="2"/>
        <v>100.2</v>
      </c>
      <c r="N26" s="13">
        <f t="shared" si="2"/>
        <v>-21.200000000000003</v>
      </c>
      <c r="O26" s="13">
        <f t="shared" si="2"/>
        <v>68</v>
      </c>
    </row>
    <row r="27" spans="2:17" s="3" customFormat="1" ht="33" customHeight="1" x14ac:dyDescent="0.25">
      <c r="B27" s="87" t="s">
        <v>76</v>
      </c>
      <c r="C27" s="10">
        <v>861</v>
      </c>
      <c r="D27" s="11">
        <v>33.1</v>
      </c>
      <c r="E27" s="12">
        <v>28482</v>
      </c>
      <c r="F27" s="11">
        <v>156.5</v>
      </c>
      <c r="G27" s="11">
        <v>91.4</v>
      </c>
      <c r="H27" s="11">
        <v>143.1</v>
      </c>
      <c r="I27" s="40"/>
      <c r="J27" s="3">
        <f t="shared" si="0"/>
        <v>2.6</v>
      </c>
      <c r="K27" s="3">
        <f t="shared" si="0"/>
        <v>162.30000000000001</v>
      </c>
      <c r="L27" s="3">
        <f t="shared" si="0"/>
        <v>4.3</v>
      </c>
      <c r="M27" s="13">
        <f t="shared" si="2"/>
        <v>153.9</v>
      </c>
      <c r="N27" s="13">
        <f t="shared" si="2"/>
        <v>-70.900000000000006</v>
      </c>
      <c r="O27" s="13">
        <f t="shared" si="2"/>
        <v>138.79999999999998</v>
      </c>
    </row>
    <row r="28" spans="2:17" s="23" customFormat="1" ht="24" customHeight="1" x14ac:dyDescent="0.25">
      <c r="B28" s="96" t="s">
        <v>1</v>
      </c>
      <c r="C28" s="10"/>
      <c r="D28" s="11"/>
      <c r="E28" s="12"/>
      <c r="F28" s="11"/>
      <c r="G28" s="11"/>
      <c r="H28" s="11"/>
      <c r="I28" s="40"/>
      <c r="J28" s="3"/>
      <c r="K28" s="3"/>
      <c r="L28" s="3"/>
      <c r="M28" s="13"/>
      <c r="N28" s="13"/>
      <c r="O28" s="13"/>
    </row>
    <row r="29" spans="2:17" s="3" customFormat="1" ht="24" customHeight="1" x14ac:dyDescent="0.25">
      <c r="B29" s="89" t="s">
        <v>28</v>
      </c>
      <c r="C29" s="10">
        <v>797</v>
      </c>
      <c r="D29" s="11">
        <v>34.6</v>
      </c>
      <c r="E29" s="12">
        <v>27588</v>
      </c>
      <c r="F29" s="11">
        <v>169.6</v>
      </c>
      <c r="G29" s="11">
        <v>100.6</v>
      </c>
      <c r="H29" s="11">
        <v>170.5</v>
      </c>
      <c r="I29" s="40"/>
      <c r="J29" s="3">
        <f t="shared" ref="J29:L33" si="3">ROUND(C29/C73*100,1)</f>
        <v>5.3</v>
      </c>
      <c r="K29" s="3">
        <f t="shared" si="3"/>
        <v>153.1</v>
      </c>
      <c r="L29" s="3">
        <f t="shared" si="3"/>
        <v>8.1</v>
      </c>
      <c r="M29" s="13">
        <f t="shared" ref="M29:O33" si="4">F29-J29</f>
        <v>164.29999999999998</v>
      </c>
      <c r="N29" s="13">
        <f t="shared" si="4"/>
        <v>-52.5</v>
      </c>
      <c r="O29" s="13">
        <f t="shared" si="4"/>
        <v>162.4</v>
      </c>
    </row>
    <row r="30" spans="2:17" s="3" customFormat="1" ht="24" customHeight="1" x14ac:dyDescent="0.25">
      <c r="B30" s="89" t="s">
        <v>29</v>
      </c>
      <c r="C30" s="10">
        <v>27</v>
      </c>
      <c r="D30" s="38">
        <v>17</v>
      </c>
      <c r="E30" s="10">
        <v>460</v>
      </c>
      <c r="F30" s="38">
        <v>47.4</v>
      </c>
      <c r="G30" s="38">
        <v>31</v>
      </c>
      <c r="H30" s="38">
        <v>14.9</v>
      </c>
      <c r="I30" s="40"/>
      <c r="J30" s="3">
        <f t="shared" si="3"/>
        <v>0.2</v>
      </c>
      <c r="K30" s="3">
        <f t="shared" si="3"/>
        <v>93.9</v>
      </c>
      <c r="L30" s="3">
        <f t="shared" si="3"/>
        <v>0.2</v>
      </c>
      <c r="M30" s="13">
        <f t="shared" si="4"/>
        <v>47.199999999999996</v>
      </c>
      <c r="N30" s="13">
        <f t="shared" si="4"/>
        <v>-62.900000000000006</v>
      </c>
      <c r="O30" s="13">
        <f t="shared" si="4"/>
        <v>14.700000000000001</v>
      </c>
    </row>
    <row r="31" spans="2:17" s="3" customFormat="1" ht="24" customHeight="1" x14ac:dyDescent="0.25">
      <c r="B31" s="89" t="s">
        <v>30</v>
      </c>
      <c r="C31" s="10" t="s">
        <v>86</v>
      </c>
      <c r="D31" s="10" t="s">
        <v>86</v>
      </c>
      <c r="E31" s="10" t="s">
        <v>86</v>
      </c>
      <c r="F31" s="10" t="s">
        <v>86</v>
      </c>
      <c r="G31" s="10" t="s">
        <v>86</v>
      </c>
      <c r="H31" s="10" t="s">
        <v>86</v>
      </c>
      <c r="I31" s="40"/>
      <c r="J31" s="3" t="e">
        <f t="shared" si="3"/>
        <v>#VALUE!</v>
      </c>
      <c r="K31" s="3" t="e">
        <f t="shared" si="3"/>
        <v>#VALUE!</v>
      </c>
      <c r="L31" s="3" t="e">
        <f t="shared" si="3"/>
        <v>#VALUE!</v>
      </c>
      <c r="M31" s="13" t="e">
        <f t="shared" si="4"/>
        <v>#VALUE!</v>
      </c>
      <c r="N31" s="13" t="e">
        <f t="shared" si="4"/>
        <v>#VALUE!</v>
      </c>
      <c r="O31" s="13" t="e">
        <f t="shared" si="4"/>
        <v>#VALUE!</v>
      </c>
    </row>
    <row r="32" spans="2:17" s="3" customFormat="1" ht="24" customHeight="1" x14ac:dyDescent="0.25">
      <c r="B32" s="87" t="s">
        <v>31</v>
      </c>
      <c r="C32" s="10">
        <v>1509</v>
      </c>
      <c r="D32" s="102">
        <v>250</v>
      </c>
      <c r="E32" s="12">
        <v>376552</v>
      </c>
      <c r="F32" s="11">
        <v>102.9</v>
      </c>
      <c r="G32" s="11">
        <v>89</v>
      </c>
      <c r="H32" s="11">
        <v>91.5</v>
      </c>
      <c r="I32" s="40"/>
      <c r="J32" s="3">
        <f t="shared" si="3"/>
        <v>0.3</v>
      </c>
      <c r="K32" s="3">
        <f t="shared" si="3"/>
        <v>142</v>
      </c>
      <c r="L32" s="3">
        <f t="shared" si="3"/>
        <v>0.4</v>
      </c>
      <c r="M32" s="13">
        <f t="shared" si="4"/>
        <v>102.60000000000001</v>
      </c>
      <c r="N32" s="13">
        <f t="shared" si="4"/>
        <v>-53</v>
      </c>
      <c r="O32" s="13">
        <f t="shared" si="4"/>
        <v>91.1</v>
      </c>
    </row>
    <row r="33" spans="2:15" s="3" customFormat="1" ht="24" customHeight="1" x14ac:dyDescent="0.25">
      <c r="B33" s="90" t="s">
        <v>32</v>
      </c>
      <c r="C33" s="10">
        <v>5974</v>
      </c>
      <c r="D33" s="102">
        <v>532</v>
      </c>
      <c r="E33" s="12">
        <v>3180388</v>
      </c>
      <c r="F33" s="11">
        <v>78.7</v>
      </c>
      <c r="G33" s="11">
        <v>78.8</v>
      </c>
      <c r="H33" s="11">
        <v>62.1</v>
      </c>
      <c r="I33" s="40"/>
      <c r="J33" s="3">
        <f t="shared" si="3"/>
        <v>2.1</v>
      </c>
      <c r="K33" s="3">
        <f t="shared" si="3"/>
        <v>127.9</v>
      </c>
      <c r="L33" s="3">
        <f t="shared" si="3"/>
        <v>2.7</v>
      </c>
      <c r="M33" s="13">
        <f t="shared" si="4"/>
        <v>76.600000000000009</v>
      </c>
      <c r="N33" s="13">
        <f t="shared" si="4"/>
        <v>-49.100000000000009</v>
      </c>
      <c r="O33" s="13">
        <f t="shared" si="4"/>
        <v>59.4</v>
      </c>
    </row>
    <row r="34" spans="2:15" s="3" customFormat="1" ht="21.95" customHeight="1" x14ac:dyDescent="0.2">
      <c r="I34" s="40"/>
      <c r="J34" s="3">
        <f>ROUND('tabl 39(2)'!C6/C78*100,1)</f>
        <v>4.8</v>
      </c>
      <c r="K34" s="3">
        <f>ROUND('tabl 39(2)'!D6/D78*100,1)</f>
        <v>147.5</v>
      </c>
      <c r="L34" s="3">
        <f>ROUND('tabl 39(2)'!E6/E78*100,1)</f>
        <v>7.2</v>
      </c>
      <c r="M34" s="13">
        <f>'tabl 39(2)'!F6-J34</f>
        <v>89.9</v>
      </c>
      <c r="N34" s="13">
        <f>'tabl 39(2)'!G6-K34</f>
        <v>-53.599999999999994</v>
      </c>
      <c r="O34" s="13">
        <f>'tabl 39(2)'!H6-L34</f>
        <v>81.599999999999994</v>
      </c>
    </row>
    <row r="35" spans="2:15" s="3" customFormat="1" ht="21.95" customHeight="1" x14ac:dyDescent="0.2">
      <c r="I35" s="40"/>
      <c r="J35" s="3">
        <f>ROUND('tabl 39(2)'!C7/C79*100,1)</f>
        <v>4.9000000000000004</v>
      </c>
      <c r="K35" s="3">
        <f>ROUND('tabl 39(2)'!D7/D79*100,1)</f>
        <v>146.80000000000001</v>
      </c>
      <c r="L35" s="3">
        <f>ROUND('tabl 39(2)'!E7/E79*100,1)</f>
        <v>7.2</v>
      </c>
      <c r="M35" s="13">
        <f>'tabl 39(2)'!F7-J35</f>
        <v>89.3</v>
      </c>
      <c r="N35" s="13">
        <f>'tabl 39(2)'!G7-K35</f>
        <v>-52.700000000000017</v>
      </c>
      <c r="O35" s="13">
        <f>'tabl 39(2)'!H7-L35</f>
        <v>81.399999999999991</v>
      </c>
    </row>
    <row r="36" spans="2:15" s="3" customFormat="1" ht="21.95" customHeight="1" x14ac:dyDescent="0.2">
      <c r="I36" s="40"/>
      <c r="J36" s="3">
        <f>ROUND('tabl 39(2)'!C8/C80*100,1)</f>
        <v>5.2</v>
      </c>
      <c r="K36" s="3">
        <f>ROUND('tabl 39(2)'!D8/D80*100,1)</f>
        <v>143.30000000000001</v>
      </c>
      <c r="L36" s="3">
        <f>ROUND('tabl 39(2)'!E8/E80*100,1)</f>
        <v>7.4</v>
      </c>
      <c r="M36" s="13">
        <f>'tabl 39(2)'!F8-J36</f>
        <v>92.8</v>
      </c>
      <c r="N36" s="13">
        <f>'tabl 39(2)'!G8-K36</f>
        <v>-49.600000000000009</v>
      </c>
      <c r="O36" s="13">
        <f>'tabl 39(2)'!H8-L36</f>
        <v>84.3</v>
      </c>
    </row>
    <row r="37" spans="2:15" s="3" customFormat="1" ht="21.95" customHeight="1" x14ac:dyDescent="0.2">
      <c r="I37" s="40"/>
      <c r="J37" s="3">
        <f>ROUND('tabl 39(2)'!C9/C81*100,1)</f>
        <v>1.5</v>
      </c>
      <c r="K37" s="3">
        <f>ROUND('tabl 39(2)'!D9/D81*100,1)</f>
        <v>216</v>
      </c>
      <c r="L37" s="3">
        <f>ROUND('tabl 39(2)'!E9/E81*100,1)</f>
        <v>3.3</v>
      </c>
      <c r="M37" s="13">
        <f>'tabl 39(2)'!F9-J37</f>
        <v>29.4</v>
      </c>
      <c r="N37" s="13">
        <f>'tabl 39(2)'!G9-K37</f>
        <v>-118.5</v>
      </c>
      <c r="O37" s="13">
        <f>'tabl 39(2)'!H9-L37</f>
        <v>26.9</v>
      </c>
    </row>
    <row r="38" spans="2:15" s="3" customFormat="1" ht="21.95" customHeight="1" x14ac:dyDescent="0.2">
      <c r="I38" s="40"/>
      <c r="J38" s="3">
        <f>ROUND('tabl 39(2)'!C10/C82*100,1)</f>
        <v>2.2000000000000002</v>
      </c>
      <c r="K38" s="3">
        <f>ROUND('tabl 39(2)'!D10/D82*100,1)</f>
        <v>96.8</v>
      </c>
      <c r="L38" s="3">
        <f>ROUND('tabl 39(2)'!E10/E82*100,1)</f>
        <v>2.1</v>
      </c>
      <c r="M38" s="13">
        <f>'tabl 39(2)'!F10-J38</f>
        <v>137.70000000000002</v>
      </c>
      <c r="N38" s="13">
        <f>'tabl 39(2)'!G10-K38</f>
        <v>31.600000000000009</v>
      </c>
      <c r="O38" s="13">
        <f>'tabl 39(2)'!H10-L38</f>
        <v>176.8</v>
      </c>
    </row>
    <row r="39" spans="2:15" s="3" customFormat="1" ht="21.95" customHeight="1" x14ac:dyDescent="0.2">
      <c r="I39" s="40"/>
      <c r="J39" s="3">
        <f>ROUND('tabl 39(2)'!C11/C84*100,1)</f>
        <v>39.299999999999997</v>
      </c>
      <c r="K39" s="3">
        <f>ROUND('tabl 39(2)'!D11/D84*100,1)</f>
        <v>72.900000000000006</v>
      </c>
      <c r="L39" s="3">
        <f>ROUND('tabl 39(2)'!E11/E84*100,1)</f>
        <v>28.7</v>
      </c>
      <c r="M39" s="13">
        <f>'tabl 39(2)'!F11-J39</f>
        <v>120.89999999999999</v>
      </c>
      <c r="N39" s="13">
        <f>'tabl 39(2)'!G11-K39</f>
        <v>50.599999999999994</v>
      </c>
      <c r="O39" s="13">
        <f>'tabl 39(2)'!H11-L39</f>
        <v>169.10000000000002</v>
      </c>
    </row>
    <row r="40" spans="2:15" s="3" customFormat="1" ht="21.95" customHeight="1" x14ac:dyDescent="0.2">
      <c r="I40" s="40"/>
      <c r="M40" s="13"/>
      <c r="N40" s="13"/>
      <c r="O40" s="13"/>
    </row>
    <row r="41" spans="2:15" s="3" customFormat="1" ht="21.95" customHeight="1" x14ac:dyDescent="0.2">
      <c r="I41" s="40"/>
      <c r="M41" s="13"/>
      <c r="N41" s="13"/>
      <c r="O41" s="13"/>
    </row>
    <row r="42" spans="2:15" s="3" customFormat="1" ht="14.25" x14ac:dyDescent="0.2">
      <c r="B42" s="75"/>
      <c r="C42" s="43"/>
      <c r="D42" s="64"/>
      <c r="E42" s="43"/>
      <c r="F42" s="64"/>
      <c r="G42" s="64"/>
      <c r="H42" s="64"/>
      <c r="J42" s="3">
        <f t="shared" ref="J42:L44" si="5">ROUND(C42/C85*100,1)</f>
        <v>0</v>
      </c>
      <c r="K42" s="3">
        <f t="shared" si="5"/>
        <v>0</v>
      </c>
      <c r="L42" s="3">
        <f t="shared" si="5"/>
        <v>0</v>
      </c>
      <c r="M42" s="13">
        <f t="shared" ref="M42:O46" si="6">F42-J42</f>
        <v>0</v>
      </c>
      <c r="N42" s="13">
        <f t="shared" si="6"/>
        <v>0</v>
      </c>
      <c r="O42" s="13">
        <f t="shared" si="6"/>
        <v>0</v>
      </c>
    </row>
    <row r="43" spans="2:15" s="3" customFormat="1" ht="14.25" x14ac:dyDescent="0.2">
      <c r="B43" s="77"/>
      <c r="C43" s="43"/>
      <c r="D43" s="64"/>
      <c r="E43" s="43"/>
      <c r="F43" s="64"/>
      <c r="G43" s="64"/>
      <c r="H43" s="64"/>
      <c r="J43" s="3">
        <f t="shared" si="5"/>
        <v>0</v>
      </c>
      <c r="K43" s="3">
        <f t="shared" si="5"/>
        <v>0</v>
      </c>
      <c r="L43" s="3">
        <f t="shared" si="5"/>
        <v>0</v>
      </c>
      <c r="M43" s="13">
        <f t="shared" si="6"/>
        <v>0</v>
      </c>
      <c r="N43" s="13">
        <f t="shared" si="6"/>
        <v>0</v>
      </c>
      <c r="O43" s="13">
        <f t="shared" si="6"/>
        <v>0</v>
      </c>
    </row>
    <row r="44" spans="2:15" s="3" customFormat="1" ht="14.25" x14ac:dyDescent="0.2">
      <c r="B44" s="77"/>
      <c r="C44" s="43"/>
      <c r="D44" s="64"/>
      <c r="E44" s="43"/>
      <c r="F44" s="64"/>
      <c r="G44" s="64"/>
      <c r="H44" s="64"/>
      <c r="J44" s="3">
        <f t="shared" si="5"/>
        <v>0</v>
      </c>
      <c r="K44" s="3">
        <f t="shared" si="5"/>
        <v>0</v>
      </c>
      <c r="L44" s="3">
        <f t="shared" si="5"/>
        <v>0</v>
      </c>
      <c r="M44" s="13">
        <f t="shared" si="6"/>
        <v>0</v>
      </c>
      <c r="N44" s="13">
        <f t="shared" si="6"/>
        <v>0</v>
      </c>
      <c r="O44" s="13">
        <f t="shared" si="6"/>
        <v>0</v>
      </c>
    </row>
    <row r="45" spans="2:15" s="23" customFormat="1" ht="14.25" x14ac:dyDescent="0.2">
      <c r="B45" s="80"/>
      <c r="C45" s="43"/>
      <c r="D45" s="65"/>
      <c r="E45" s="43"/>
      <c r="F45" s="64"/>
      <c r="G45" s="64"/>
      <c r="H45" s="64"/>
      <c r="J45" s="3"/>
      <c r="K45" s="3"/>
      <c r="L45" s="3"/>
      <c r="M45" s="13"/>
      <c r="N45" s="13"/>
      <c r="O45" s="13"/>
    </row>
    <row r="46" spans="2:15" s="3" customFormat="1" ht="14.25" x14ac:dyDescent="0.2">
      <c r="B46" s="78"/>
      <c r="C46" s="43"/>
      <c r="D46" s="64"/>
      <c r="E46" s="43"/>
      <c r="F46" s="64"/>
      <c r="G46" s="64"/>
      <c r="H46" s="64"/>
      <c r="J46" s="3">
        <f>ROUND(C46/C89*100,1)</f>
        <v>0</v>
      </c>
      <c r="K46" s="3">
        <f>ROUND(D46/D89*100,1)</f>
        <v>0</v>
      </c>
      <c r="L46" s="3">
        <f>ROUND(E46/E89*100,1)</f>
        <v>0</v>
      </c>
      <c r="M46" s="13">
        <f t="shared" si="6"/>
        <v>0</v>
      </c>
      <c r="N46" s="13">
        <f t="shared" si="6"/>
        <v>0</v>
      </c>
      <c r="O46" s="13">
        <f t="shared" si="6"/>
        <v>0</v>
      </c>
    </row>
    <row r="47" spans="2:15" s="3" customFormat="1" ht="14.25" x14ac:dyDescent="0.2">
      <c r="B47" s="31"/>
      <c r="C47" s="43"/>
      <c r="D47" s="65"/>
      <c r="E47" s="43"/>
      <c r="F47" s="64"/>
      <c r="G47" s="64"/>
      <c r="H47" s="64"/>
    </row>
    <row r="48" spans="2:15" x14ac:dyDescent="0.2">
      <c r="C48" s="32"/>
      <c r="D48" s="33"/>
      <c r="E48" s="32"/>
      <c r="F48" s="34"/>
      <c r="G48" s="34"/>
      <c r="H48" s="34"/>
    </row>
    <row r="49" spans="2:8" ht="12.75" hidden="1" customHeight="1" x14ac:dyDescent="0.2">
      <c r="B49">
        <v>2005</v>
      </c>
      <c r="C49" s="35"/>
      <c r="D49" s="36"/>
      <c r="E49" s="35"/>
    </row>
    <row r="50" spans="2:8" ht="12.75" hidden="1" customHeight="1" x14ac:dyDescent="0.2">
      <c r="B50" s="4" t="s">
        <v>8</v>
      </c>
      <c r="C50">
        <v>8328904</v>
      </c>
      <c r="D50">
        <v>32.299999999999997</v>
      </c>
      <c r="E50">
        <v>269278459</v>
      </c>
    </row>
    <row r="51" spans="2:8" ht="12.75" hidden="1" customHeight="1" x14ac:dyDescent="0.2">
      <c r="B51" s="14" t="s">
        <v>9</v>
      </c>
      <c r="C51" s="10">
        <v>7916767</v>
      </c>
      <c r="D51" s="11">
        <v>31.5</v>
      </c>
      <c r="E51" s="10">
        <v>249003109</v>
      </c>
      <c r="F51" s="37"/>
      <c r="G51" s="37"/>
      <c r="H51" s="37"/>
    </row>
    <row r="52" spans="2:8" ht="12.75" hidden="1" customHeight="1" x14ac:dyDescent="0.2">
      <c r="B52" s="17" t="s">
        <v>10</v>
      </c>
      <c r="C52" s="10">
        <v>6480320</v>
      </c>
      <c r="D52" s="11">
        <v>32.4</v>
      </c>
      <c r="E52" s="10">
        <v>209839580</v>
      </c>
      <c r="F52" s="37"/>
      <c r="G52" s="37"/>
      <c r="H52" s="37"/>
    </row>
    <row r="53" spans="2:8" ht="12.75" hidden="1" customHeight="1" x14ac:dyDescent="0.2">
      <c r="B53" s="20" t="s">
        <v>11</v>
      </c>
      <c r="C53" s="10">
        <v>2218093</v>
      </c>
      <c r="D53" s="38">
        <v>39.5</v>
      </c>
      <c r="E53" s="10">
        <v>87714338</v>
      </c>
      <c r="F53" s="37"/>
      <c r="G53" s="37"/>
      <c r="H53" s="37"/>
    </row>
    <row r="54" spans="2:8" ht="12.75" hidden="1" customHeight="1" x14ac:dyDescent="0.2">
      <c r="B54" s="21" t="s">
        <v>12</v>
      </c>
      <c r="C54" s="10">
        <v>1851002</v>
      </c>
      <c r="D54" s="38">
        <v>41.2</v>
      </c>
      <c r="E54" s="10">
        <v>76321239</v>
      </c>
      <c r="F54" s="37"/>
      <c r="G54" s="37"/>
      <c r="H54" s="37"/>
    </row>
    <row r="55" spans="2:8" ht="12.75" hidden="1" customHeight="1" x14ac:dyDescent="0.2">
      <c r="B55" s="21" t="s">
        <v>13</v>
      </c>
      <c r="C55" s="10">
        <v>367091</v>
      </c>
      <c r="D55" s="39">
        <v>31</v>
      </c>
      <c r="E55" s="40">
        <v>11393099</v>
      </c>
      <c r="F55" s="37"/>
      <c r="G55" s="37"/>
      <c r="H55" s="37"/>
    </row>
    <row r="56" spans="2:8" ht="12.75" hidden="1" customHeight="1" x14ac:dyDescent="0.2">
      <c r="B56" s="20" t="s">
        <v>14</v>
      </c>
      <c r="C56" s="10">
        <v>1415336</v>
      </c>
      <c r="D56" s="39">
        <v>24.1</v>
      </c>
      <c r="E56" s="40">
        <v>34043116</v>
      </c>
      <c r="F56" s="37"/>
      <c r="G56" s="37"/>
      <c r="H56" s="37"/>
    </row>
    <row r="57" spans="2:8" ht="12.75" hidden="1" customHeight="1" x14ac:dyDescent="0.2">
      <c r="B57" s="20" t="s">
        <v>15</v>
      </c>
      <c r="C57" s="10">
        <v>1113143</v>
      </c>
      <c r="D57" s="39">
        <v>32.200000000000003</v>
      </c>
      <c r="E57" s="40">
        <v>35811556</v>
      </c>
      <c r="F57" s="37"/>
      <c r="G57" s="37"/>
      <c r="H57" s="37"/>
    </row>
    <row r="58" spans="2:8" ht="12.75" hidden="1" customHeight="1" x14ac:dyDescent="0.2">
      <c r="B58" s="21" t="s">
        <v>16</v>
      </c>
      <c r="C58" s="10">
        <v>144497</v>
      </c>
      <c r="D58" s="38">
        <v>38.200000000000003</v>
      </c>
      <c r="E58" s="10">
        <v>5523890</v>
      </c>
      <c r="F58" s="37"/>
      <c r="G58" s="37"/>
      <c r="H58" s="37"/>
    </row>
    <row r="59" spans="2:8" ht="12.75" hidden="1" customHeight="1" x14ac:dyDescent="0.2">
      <c r="B59" s="21" t="s">
        <v>17</v>
      </c>
      <c r="C59" s="10">
        <v>968646</v>
      </c>
      <c r="D59" s="39">
        <v>31.3</v>
      </c>
      <c r="E59" s="40">
        <v>30287666</v>
      </c>
      <c r="F59" s="37"/>
      <c r="G59" s="37"/>
      <c r="H59" s="37"/>
    </row>
    <row r="60" spans="2:8" ht="12.75" hidden="1" customHeight="1" x14ac:dyDescent="0.2">
      <c r="B60" s="20" t="s">
        <v>18</v>
      </c>
      <c r="C60" s="10">
        <v>539211</v>
      </c>
      <c r="D60" s="39">
        <v>24.6</v>
      </c>
      <c r="E60" s="40">
        <v>13241342</v>
      </c>
      <c r="F60" s="37"/>
      <c r="G60" s="37"/>
      <c r="H60" s="37"/>
    </row>
    <row r="61" spans="2:8" ht="12.75" hidden="1" customHeight="1" x14ac:dyDescent="0.2">
      <c r="B61" s="20" t="s">
        <v>19</v>
      </c>
      <c r="C61" s="10">
        <v>1194537</v>
      </c>
      <c r="D61" s="39">
        <v>32.700000000000003</v>
      </c>
      <c r="E61" s="40">
        <v>39029228</v>
      </c>
      <c r="F61" s="37"/>
      <c r="G61" s="37"/>
      <c r="H61" s="37"/>
    </row>
    <row r="62" spans="2:8" ht="12.75" hidden="1" customHeight="1" x14ac:dyDescent="0.2">
      <c r="B62" s="21" t="s">
        <v>20</v>
      </c>
      <c r="C62" s="10">
        <v>1076286</v>
      </c>
      <c r="D62" s="38">
        <v>33.299999999999997</v>
      </c>
      <c r="E62" s="10">
        <v>35854313</v>
      </c>
      <c r="F62" s="37"/>
      <c r="G62" s="37"/>
      <c r="H62" s="37"/>
    </row>
    <row r="63" spans="2:8" ht="12.75" hidden="1" customHeight="1" x14ac:dyDescent="0.2">
      <c r="B63" s="21" t="s">
        <v>21</v>
      </c>
      <c r="C63" s="10">
        <v>118250</v>
      </c>
      <c r="D63" s="39">
        <v>26.8</v>
      </c>
      <c r="E63" s="40">
        <v>3174915</v>
      </c>
      <c r="F63" s="37"/>
      <c r="G63" s="37"/>
      <c r="H63" s="37"/>
    </row>
    <row r="64" spans="2:8" ht="12.75" hidden="1" customHeight="1" x14ac:dyDescent="0.2">
      <c r="B64" s="20" t="s">
        <v>22</v>
      </c>
      <c r="C64" s="10">
        <v>1436447</v>
      </c>
      <c r="D64" s="39">
        <v>27.3</v>
      </c>
      <c r="E64" s="40">
        <v>39163529</v>
      </c>
      <c r="F64" s="37"/>
      <c r="G64" s="37"/>
      <c r="H64" s="37"/>
    </row>
    <row r="65" spans="2:8" ht="12.75" hidden="1" customHeight="1" x14ac:dyDescent="0.2">
      <c r="B65" s="21" t="s">
        <v>20</v>
      </c>
      <c r="C65" s="10">
        <v>65597</v>
      </c>
      <c r="D65" s="38">
        <v>30.4</v>
      </c>
      <c r="E65" s="10">
        <v>1993259</v>
      </c>
      <c r="F65" s="37"/>
      <c r="G65" s="37"/>
      <c r="H65" s="37"/>
    </row>
    <row r="66" spans="2:8" ht="12.75" hidden="1" customHeight="1" x14ac:dyDescent="0.2">
      <c r="B66" s="21" t="s">
        <v>21</v>
      </c>
      <c r="C66" s="10">
        <v>1370850</v>
      </c>
      <c r="D66" s="39">
        <v>27.1</v>
      </c>
      <c r="E66" s="40">
        <v>37170270</v>
      </c>
      <c r="F66" s="37"/>
      <c r="G66" s="37"/>
      <c r="H66" s="37"/>
    </row>
    <row r="67" spans="2:8" ht="12.75" hidden="1" customHeight="1" x14ac:dyDescent="0.2">
      <c r="B67" s="20" t="s">
        <v>23</v>
      </c>
      <c r="C67" s="10">
        <v>67531</v>
      </c>
      <c r="D67" s="39">
        <v>10.7</v>
      </c>
      <c r="E67" s="40">
        <v>720957</v>
      </c>
      <c r="F67" s="37"/>
      <c r="G67" s="37"/>
      <c r="H67" s="37"/>
    </row>
    <row r="68" spans="2:8" ht="12.75" hidden="1" customHeight="1" x14ac:dyDescent="0.2">
      <c r="B68" s="20" t="s">
        <v>24</v>
      </c>
      <c r="C68" s="10">
        <v>3958</v>
      </c>
      <c r="D68" s="39">
        <v>17.899999999999999</v>
      </c>
      <c r="E68" s="40">
        <v>70659</v>
      </c>
      <c r="F68" s="37"/>
      <c r="G68" s="37"/>
      <c r="H68" s="37"/>
    </row>
    <row r="69" spans="2:8" ht="12.75" hidden="1" customHeight="1" x14ac:dyDescent="0.2">
      <c r="B69" s="20" t="s">
        <v>25</v>
      </c>
      <c r="C69" s="10">
        <v>1306</v>
      </c>
      <c r="D69" s="39">
        <v>22.8</v>
      </c>
      <c r="E69" s="40">
        <v>29713</v>
      </c>
      <c r="F69" s="37"/>
      <c r="G69" s="37"/>
      <c r="H69" s="37"/>
    </row>
    <row r="70" spans="2:8" ht="12.75" hidden="1" customHeight="1" x14ac:dyDescent="0.2">
      <c r="B70" s="20" t="s">
        <v>26</v>
      </c>
      <c r="C70" s="10">
        <v>339342</v>
      </c>
      <c r="D70" s="39">
        <v>57.3</v>
      </c>
      <c r="E70" s="40">
        <v>19454021</v>
      </c>
      <c r="F70" s="37"/>
      <c r="G70" s="37"/>
      <c r="H70" s="37"/>
    </row>
    <row r="71" spans="2:8" ht="12.75" hidden="1" customHeight="1" x14ac:dyDescent="0.2">
      <c r="B71" s="20" t="s">
        <v>27</v>
      </c>
      <c r="C71" s="10">
        <v>32507</v>
      </c>
      <c r="D71" s="39">
        <v>20.399999999999999</v>
      </c>
      <c r="E71" s="40">
        <v>663735</v>
      </c>
      <c r="F71" s="37"/>
      <c r="G71" s="37"/>
      <c r="H71" s="37"/>
    </row>
    <row r="72" spans="2:8" ht="12.75" hidden="1" customHeight="1" x14ac:dyDescent="0.2">
      <c r="B72" s="22" t="s">
        <v>1</v>
      </c>
      <c r="C72" s="10"/>
      <c r="D72" s="39"/>
      <c r="E72" s="40"/>
      <c r="F72" s="37"/>
      <c r="G72" s="37"/>
      <c r="H72" s="37"/>
    </row>
    <row r="73" spans="2:8" ht="12.75" hidden="1" customHeight="1" x14ac:dyDescent="0.2">
      <c r="B73" s="24" t="s">
        <v>28</v>
      </c>
      <c r="C73" s="41">
        <v>15031</v>
      </c>
      <c r="D73" s="42">
        <v>22.6</v>
      </c>
      <c r="E73" s="43">
        <v>338968</v>
      </c>
      <c r="F73" s="37"/>
      <c r="G73" s="37"/>
      <c r="H73" s="37"/>
    </row>
    <row r="74" spans="2:8" ht="12.75" hidden="1" customHeight="1" x14ac:dyDescent="0.2">
      <c r="B74" s="24" t="s">
        <v>29</v>
      </c>
      <c r="C74" s="44">
        <v>15900</v>
      </c>
      <c r="D74" s="45">
        <v>18.100000000000001</v>
      </c>
      <c r="E74" s="40">
        <v>287431</v>
      </c>
      <c r="F74" s="37"/>
      <c r="G74" s="37"/>
      <c r="H74" s="37"/>
    </row>
    <row r="75" spans="2:8" ht="12.75" hidden="1" customHeight="1" x14ac:dyDescent="0.2">
      <c r="B75" s="24" t="s">
        <v>30</v>
      </c>
      <c r="C75" s="44">
        <v>1340</v>
      </c>
      <c r="D75" s="45">
        <v>24.9</v>
      </c>
      <c r="E75" s="40">
        <v>33372</v>
      </c>
      <c r="F75" s="37"/>
      <c r="G75" s="37"/>
      <c r="H75" s="37"/>
    </row>
    <row r="76" spans="2:8" ht="12.75" hidden="1" customHeight="1" x14ac:dyDescent="0.2">
      <c r="B76" s="20" t="s">
        <v>31</v>
      </c>
      <c r="C76" s="44">
        <v>588184</v>
      </c>
      <c r="D76" s="45">
        <v>176</v>
      </c>
      <c r="E76" s="40">
        <v>103692526</v>
      </c>
      <c r="F76" s="37"/>
      <c r="G76" s="37"/>
      <c r="H76" s="37"/>
    </row>
    <row r="77" spans="2:8" ht="12.75" hidden="1" customHeight="1" x14ac:dyDescent="0.2">
      <c r="B77" s="20" t="s">
        <v>32</v>
      </c>
      <c r="C77" s="44">
        <v>286179</v>
      </c>
      <c r="D77" s="45">
        <v>416</v>
      </c>
      <c r="E77" s="40">
        <v>119124440</v>
      </c>
      <c r="F77" s="37"/>
      <c r="G77" s="37">
        <v>416</v>
      </c>
      <c r="H77" s="37">
        <v>119124440</v>
      </c>
    </row>
    <row r="78" spans="2:8" ht="14.25" hidden="1" customHeight="1" x14ac:dyDescent="0.2">
      <c r="B78" s="20" t="s">
        <v>40</v>
      </c>
      <c r="C78" s="18">
        <v>569220</v>
      </c>
      <c r="D78" s="46">
        <v>25.9</v>
      </c>
      <c r="E78" s="47">
        <v>14736262</v>
      </c>
      <c r="F78" s="40"/>
      <c r="G78" s="40"/>
      <c r="H78" s="40"/>
    </row>
    <row r="79" spans="2:8" ht="12.75" hidden="1" customHeight="1" x14ac:dyDescent="0.2">
      <c r="B79" s="20" t="s">
        <v>33</v>
      </c>
      <c r="C79" s="12">
        <v>550200</v>
      </c>
      <c r="D79" s="48">
        <v>26.3</v>
      </c>
      <c r="E79" s="10">
        <v>14497557</v>
      </c>
      <c r="F79" s="37"/>
      <c r="G79" s="37"/>
      <c r="H79" s="37"/>
    </row>
    <row r="80" spans="2:8" ht="12.75" hidden="1" customHeight="1" x14ac:dyDescent="0.2">
      <c r="B80" s="24" t="s">
        <v>16</v>
      </c>
      <c r="C80" s="12">
        <v>516757</v>
      </c>
      <c r="D80" s="48">
        <v>27</v>
      </c>
      <c r="E80" s="10">
        <v>13952851</v>
      </c>
      <c r="F80" s="37"/>
      <c r="G80" s="37"/>
      <c r="H80" s="37"/>
    </row>
    <row r="81" spans="2:14" ht="12.75" hidden="1" customHeight="1" x14ac:dyDescent="0.2">
      <c r="B81" s="24" t="s">
        <v>17</v>
      </c>
      <c r="C81" s="10">
        <v>33442</v>
      </c>
      <c r="D81" s="39">
        <v>16.3</v>
      </c>
      <c r="E81" s="40">
        <v>544706</v>
      </c>
      <c r="F81" s="37"/>
      <c r="G81" s="37"/>
      <c r="H81" s="37"/>
    </row>
    <row r="82" spans="2:14" ht="12.75" hidden="1" customHeight="1" x14ac:dyDescent="0.2">
      <c r="B82" s="20" t="s">
        <v>34</v>
      </c>
      <c r="C82" s="12">
        <v>19020</v>
      </c>
      <c r="D82" s="49">
        <v>12.6</v>
      </c>
      <c r="E82" s="44">
        <v>238705</v>
      </c>
      <c r="F82" s="37"/>
      <c r="G82" s="37"/>
      <c r="H82" s="37"/>
    </row>
    <row r="83" spans="2:14" ht="12.75" hidden="1" customHeight="1" x14ac:dyDescent="0.2">
      <c r="B83" s="22" t="s">
        <v>1</v>
      </c>
      <c r="C83" s="10"/>
      <c r="D83" s="39"/>
      <c r="E83" s="40"/>
      <c r="F83" s="37"/>
      <c r="G83" s="37"/>
      <c r="H83" s="37"/>
    </row>
    <row r="84" spans="2:14" ht="12.75" hidden="1" customHeight="1" x14ac:dyDescent="0.2">
      <c r="B84" s="30" t="s">
        <v>35</v>
      </c>
      <c r="C84" s="28">
        <v>1016</v>
      </c>
      <c r="D84" s="19">
        <v>16.600000000000001</v>
      </c>
      <c r="E84" s="50">
        <v>16848</v>
      </c>
      <c r="F84" s="37"/>
      <c r="G84" s="37"/>
      <c r="H84" s="37"/>
    </row>
    <row r="85" spans="2:14" ht="12.75" hidden="1" customHeight="1" x14ac:dyDescent="0.2">
      <c r="B85" s="29" t="s">
        <v>41</v>
      </c>
      <c r="C85" s="51">
        <v>5972</v>
      </c>
      <c r="D85" s="45">
        <v>23.6</v>
      </c>
      <c r="E85" s="40">
        <v>140707</v>
      </c>
      <c r="F85" s="37">
        <v>5972</v>
      </c>
      <c r="G85" s="37">
        <v>23.6</v>
      </c>
      <c r="H85" s="37">
        <v>140707</v>
      </c>
    </row>
    <row r="86" spans="2:14" ht="12.75" hidden="1" customHeight="1" x14ac:dyDescent="0.2">
      <c r="B86" s="4" t="s">
        <v>37</v>
      </c>
      <c r="C86" s="52">
        <v>195</v>
      </c>
      <c r="D86" s="53">
        <v>23.9</v>
      </c>
      <c r="E86" s="47">
        <v>4661</v>
      </c>
      <c r="F86" s="40">
        <v>195</v>
      </c>
      <c r="G86" s="37">
        <v>23.9</v>
      </c>
      <c r="H86" s="40">
        <v>4661</v>
      </c>
    </row>
    <row r="87" spans="2:14" ht="12.75" hidden="1" customHeight="1" x14ac:dyDescent="0.2">
      <c r="B87" s="4" t="s">
        <v>38</v>
      </c>
      <c r="C87" s="52">
        <v>41804</v>
      </c>
      <c r="D87" s="53">
        <v>372</v>
      </c>
      <c r="E87" s="47">
        <v>15567283</v>
      </c>
      <c r="F87" s="40"/>
      <c r="G87" s="37"/>
      <c r="H87" s="40"/>
    </row>
    <row r="88" spans="2:14" ht="12.75" hidden="1" customHeight="1" x14ac:dyDescent="0.2">
      <c r="B88" s="22" t="s">
        <v>1</v>
      </c>
      <c r="C88" s="10"/>
      <c r="D88" s="54"/>
      <c r="E88" s="40"/>
      <c r="F88" s="37"/>
      <c r="G88" s="37"/>
      <c r="H88" s="37"/>
    </row>
    <row r="89" spans="2:14" ht="12.75" hidden="1" customHeight="1" x14ac:dyDescent="0.2">
      <c r="B89" s="30" t="s">
        <v>39</v>
      </c>
      <c r="C89" s="28">
        <v>30599</v>
      </c>
      <c r="D89" s="19">
        <v>402</v>
      </c>
      <c r="E89" s="43">
        <v>12300962</v>
      </c>
      <c r="F89" s="37"/>
      <c r="G89" s="55"/>
      <c r="H89" s="37"/>
    </row>
    <row r="90" spans="2:14" ht="12.75" hidden="1" customHeight="1" x14ac:dyDescent="0.2">
      <c r="C90" s="10"/>
      <c r="D90" s="54"/>
      <c r="E90" s="40"/>
      <c r="F90" s="37"/>
      <c r="G90" s="37"/>
      <c r="H90" s="37"/>
    </row>
    <row r="91" spans="2:14" ht="12.75" hidden="1" customHeight="1" x14ac:dyDescent="0.2"/>
    <row r="92" spans="2:14" ht="12.75" hidden="1" customHeight="1" x14ac:dyDescent="0.2">
      <c r="B92">
        <v>2006</v>
      </c>
    </row>
    <row r="93" spans="2:14" ht="18.75" hidden="1" customHeight="1" x14ac:dyDescent="0.2">
      <c r="B93" s="56" t="s">
        <v>32</v>
      </c>
      <c r="C93">
        <v>262046</v>
      </c>
      <c r="D93">
        <v>438</v>
      </c>
      <c r="E93">
        <v>114748201</v>
      </c>
    </row>
    <row r="94" spans="2:14" s="61" customFormat="1" ht="18.75" hidden="1" customHeight="1" x14ac:dyDescent="0.2">
      <c r="B94" s="20" t="s">
        <v>40</v>
      </c>
      <c r="C94" s="57">
        <v>657860</v>
      </c>
      <c r="D94" s="57">
        <v>25.6</v>
      </c>
      <c r="E94" s="57">
        <v>16818442</v>
      </c>
      <c r="F94"/>
      <c r="G94"/>
      <c r="H94"/>
    </row>
    <row r="95" spans="2:14" s="63" customFormat="1" ht="18.75" hidden="1" customHeight="1" x14ac:dyDescent="0.2">
      <c r="B95" s="20" t="s">
        <v>33</v>
      </c>
      <c r="C95" s="58">
        <v>623853</v>
      </c>
      <c r="D95" s="59">
        <v>26.5</v>
      </c>
      <c r="E95" s="59">
        <v>16515249</v>
      </c>
      <c r="F95" s="60"/>
      <c r="G95" s="60"/>
      <c r="H95" s="60"/>
      <c r="J95" s="61"/>
      <c r="K95" s="64"/>
      <c r="L95" s="65"/>
      <c r="M95" s="64"/>
      <c r="N95" s="64"/>
    </row>
    <row r="96" spans="2:14" s="61" customFormat="1" ht="18.75" hidden="1" customHeight="1" x14ac:dyDescent="0.2">
      <c r="B96" s="24" t="s">
        <v>16</v>
      </c>
      <c r="C96" s="58">
        <v>581421</v>
      </c>
      <c r="D96" s="62">
        <v>27.4</v>
      </c>
      <c r="E96" s="62">
        <v>15923238</v>
      </c>
      <c r="F96" s="60"/>
      <c r="G96" s="60"/>
      <c r="H96" s="60"/>
      <c r="K96" s="64"/>
      <c r="L96" s="65"/>
      <c r="M96" s="64"/>
      <c r="N96" s="64"/>
    </row>
    <row r="97" spans="2:14" s="61" customFormat="1" ht="18.75" hidden="1" customHeight="1" x14ac:dyDescent="0.2">
      <c r="B97" s="24" t="s">
        <v>17</v>
      </c>
      <c r="C97" s="58">
        <v>42432</v>
      </c>
      <c r="D97" s="62">
        <v>14</v>
      </c>
      <c r="E97" s="62">
        <v>592011</v>
      </c>
      <c r="F97" s="60"/>
      <c r="G97" s="60"/>
      <c r="H97" s="60"/>
      <c r="K97" s="63"/>
      <c r="L97" s="63"/>
      <c r="M97" s="60"/>
      <c r="N97" s="60"/>
    </row>
    <row r="98" spans="2:14" s="61" customFormat="1" ht="18.75" hidden="1" customHeight="1" x14ac:dyDescent="0.2">
      <c r="B98" s="20" t="s">
        <v>34</v>
      </c>
      <c r="C98" s="58">
        <v>34007</v>
      </c>
      <c r="D98" s="58">
        <v>8.9</v>
      </c>
      <c r="E98" s="58">
        <v>303193</v>
      </c>
      <c r="F98" s="60"/>
      <c r="G98" s="60"/>
      <c r="H98" s="60"/>
      <c r="K98" s="60"/>
      <c r="L98" s="60"/>
      <c r="M98" s="60"/>
      <c r="N98" s="60"/>
    </row>
    <row r="99" spans="2:14" s="61" customFormat="1" ht="18.75" hidden="1" customHeight="1" x14ac:dyDescent="0.2">
      <c r="B99" s="22" t="s">
        <v>1</v>
      </c>
      <c r="C99" s="58"/>
      <c r="D99" s="58"/>
      <c r="E99" s="58"/>
      <c r="F99" s="60"/>
      <c r="G99" s="60"/>
      <c r="H99" s="60"/>
      <c r="K99" s="60"/>
      <c r="L99" s="60"/>
      <c r="M99" s="60"/>
      <c r="N99" s="60"/>
    </row>
    <row r="100" spans="2:14" ht="17.100000000000001" hidden="1" customHeight="1" x14ac:dyDescent="0.2">
      <c r="B100" s="30" t="s">
        <v>35</v>
      </c>
      <c r="C100" s="58">
        <v>1391</v>
      </c>
      <c r="D100" s="58">
        <v>9.6999999999999993</v>
      </c>
      <c r="E100" s="58">
        <v>13482</v>
      </c>
      <c r="F100" s="63"/>
      <c r="G100" s="63"/>
      <c r="H100" s="63"/>
      <c r="J100" s="61"/>
      <c r="K100" s="61"/>
      <c r="L100" s="61"/>
    </row>
    <row r="101" spans="2:14" ht="17.100000000000001" hidden="1" customHeight="1" x14ac:dyDescent="0.2">
      <c r="C101" s="58"/>
      <c r="D101" s="58"/>
      <c r="E101" s="58"/>
    </row>
    <row r="102" spans="2:14" ht="17.100000000000001" customHeight="1" x14ac:dyDescent="0.2"/>
    <row r="103" spans="2:14" ht="17.100000000000001" customHeight="1" x14ac:dyDescent="0.2">
      <c r="C103" s="35"/>
      <c r="D103" s="35"/>
      <c r="E103" s="35"/>
    </row>
    <row r="104" spans="2:14" ht="15.75" customHeight="1" x14ac:dyDescent="0.2">
      <c r="C104" s="35"/>
      <c r="D104" s="35"/>
      <c r="E104" s="35"/>
    </row>
    <row r="105" spans="2:14" ht="15.75" customHeight="1" x14ac:dyDescent="0.2">
      <c r="C105" s="35"/>
      <c r="D105" s="35"/>
      <c r="E105" s="35"/>
    </row>
    <row r="106" spans="2:14" ht="15.75" customHeight="1" x14ac:dyDescent="0.2">
      <c r="C106" s="35"/>
      <c r="D106" s="35"/>
      <c r="E106" s="35"/>
    </row>
    <row r="107" spans="2:14" ht="15.75" customHeight="1" x14ac:dyDescent="0.2">
      <c r="C107" s="35"/>
      <c r="D107" s="35"/>
      <c r="E107" s="35"/>
    </row>
    <row r="108" spans="2:14" ht="17.100000000000001" customHeight="1" x14ac:dyDescent="0.2">
      <c r="C108" s="35"/>
      <c r="D108" s="35"/>
      <c r="E108" s="35"/>
    </row>
    <row r="109" spans="2:14" ht="17.100000000000001" customHeight="1" x14ac:dyDescent="0.2">
      <c r="C109" s="35"/>
      <c r="D109" s="35"/>
      <c r="E109" s="35"/>
    </row>
    <row r="110" spans="2:14" ht="17.100000000000001" customHeight="1" x14ac:dyDescent="0.2">
      <c r="C110" s="35"/>
      <c r="D110" s="35"/>
      <c r="E110" s="35"/>
    </row>
    <row r="111" spans="2:14" ht="17.100000000000001" customHeight="1" x14ac:dyDescent="0.2">
      <c r="C111" s="35"/>
      <c r="D111" s="35"/>
      <c r="E111" s="35"/>
    </row>
    <row r="112" spans="2:14" ht="24.75" customHeight="1" x14ac:dyDescent="0.2">
      <c r="C112" s="35"/>
      <c r="D112" s="35"/>
      <c r="E112" s="35"/>
    </row>
    <row r="113" spans="3:5" ht="17.100000000000001" customHeight="1" x14ac:dyDescent="0.2">
      <c r="C113" s="35"/>
      <c r="D113" s="35"/>
      <c r="E113" s="35"/>
    </row>
    <row r="114" spans="3:5" ht="17.100000000000001" customHeight="1" x14ac:dyDescent="0.2">
      <c r="C114" s="35"/>
      <c r="D114" s="35"/>
      <c r="E114" s="35"/>
    </row>
    <row r="115" spans="3:5" ht="17.100000000000001" customHeight="1" x14ac:dyDescent="0.2">
      <c r="C115" s="35"/>
      <c r="D115" s="35"/>
      <c r="E115" s="35"/>
    </row>
    <row r="116" spans="3:5" ht="17.100000000000001" customHeight="1" x14ac:dyDescent="0.2"/>
    <row r="117" spans="3:5" ht="17.100000000000001" customHeight="1" x14ac:dyDescent="0.2"/>
    <row r="118" spans="3:5" ht="17.100000000000001" customHeight="1" x14ac:dyDescent="0.2"/>
    <row r="119" spans="3:5" ht="17.100000000000001" customHeight="1" x14ac:dyDescent="0.2"/>
    <row r="120" spans="3:5" ht="17.100000000000001" customHeight="1" x14ac:dyDescent="0.2"/>
    <row r="121" spans="3:5" ht="17.100000000000001" customHeight="1" x14ac:dyDescent="0.2"/>
    <row r="122" spans="3:5" ht="17.100000000000001" customHeight="1" x14ac:dyDescent="0.2"/>
    <row r="123" spans="3:5" ht="17.100000000000001" customHeight="1" x14ac:dyDescent="0.2"/>
    <row r="124" spans="3:5" ht="17.100000000000001" customHeight="1" x14ac:dyDescent="0.2"/>
    <row r="125" spans="3:5" ht="17.100000000000001" customHeight="1" x14ac:dyDescent="0.2"/>
    <row r="126" spans="3:5" ht="17.100000000000001" customHeight="1" x14ac:dyDescent="0.2"/>
    <row r="127" spans="3:5" ht="17.100000000000001" customHeight="1" x14ac:dyDescent="0.2"/>
  </sheetData>
  <mergeCells count="5">
    <mergeCell ref="B3:B4"/>
    <mergeCell ref="C3:C4"/>
    <mergeCell ref="D3:D4"/>
    <mergeCell ref="E3:E4"/>
    <mergeCell ref="F4:H4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1"/>
  <sheetViews>
    <sheetView workbookViewId="0">
      <selection activeCell="B12" sqref="B12"/>
    </sheetView>
  </sheetViews>
  <sheetFormatPr defaultRowHeight="12.75" x14ac:dyDescent="0.2"/>
  <cols>
    <col min="1" max="1" width="2" customWidth="1"/>
    <col min="2" max="2" width="27.5703125" customWidth="1"/>
    <col min="3" max="3" width="13.5703125" customWidth="1"/>
    <col min="4" max="4" width="11.28515625" customWidth="1"/>
    <col min="5" max="5" width="12.5703125" bestFit="1" customWidth="1"/>
    <col min="6" max="6" width="12.85546875" customWidth="1"/>
    <col min="7" max="7" width="9.85546875" customWidth="1"/>
    <col min="8" max="8" width="12.85546875" customWidth="1"/>
    <col min="9" max="9" width="3.42578125" style="61" customWidth="1"/>
    <col min="10" max="12" width="0" hidden="1" customWidth="1"/>
    <col min="13" max="15" width="6" hidden="1" customWidth="1"/>
    <col min="16" max="16" width="0" hidden="1" customWidth="1"/>
  </cols>
  <sheetData>
    <row r="1" spans="2:15" ht="14.25" x14ac:dyDescent="0.2">
      <c r="B1" s="76"/>
      <c r="H1" s="1">
        <v>89</v>
      </c>
    </row>
    <row r="2" spans="2:15" ht="20.25" customHeight="1" x14ac:dyDescent="0.2">
      <c r="B2" s="2" t="s">
        <v>127</v>
      </c>
      <c r="C2" s="3"/>
    </row>
    <row r="3" spans="2:15" ht="44.25" customHeight="1" x14ac:dyDescent="0.2">
      <c r="B3" s="163" t="s">
        <v>0</v>
      </c>
      <c r="C3" s="165" t="s">
        <v>42</v>
      </c>
      <c r="D3" s="166" t="s">
        <v>4</v>
      </c>
      <c r="E3" s="166" t="s">
        <v>5</v>
      </c>
      <c r="F3" s="82" t="s">
        <v>74</v>
      </c>
      <c r="G3" s="83" t="s">
        <v>6</v>
      </c>
      <c r="H3" s="83" t="s">
        <v>7</v>
      </c>
    </row>
    <row r="4" spans="2:15" ht="27" customHeight="1" x14ac:dyDescent="0.25">
      <c r="B4" s="164"/>
      <c r="C4" s="165"/>
      <c r="D4" s="166"/>
      <c r="E4" s="167"/>
      <c r="F4" s="172" t="s">
        <v>112</v>
      </c>
      <c r="G4" s="173"/>
      <c r="H4" s="173"/>
    </row>
    <row r="5" spans="2:15" ht="12" customHeight="1" x14ac:dyDescent="0.25">
      <c r="B5" s="140"/>
      <c r="C5" s="136"/>
      <c r="D5" s="137"/>
      <c r="E5" s="136"/>
      <c r="F5" s="138"/>
      <c r="G5" s="139"/>
      <c r="H5" s="139"/>
    </row>
    <row r="6" spans="2:15" ht="24" customHeight="1" x14ac:dyDescent="0.25">
      <c r="B6" s="90" t="s">
        <v>75</v>
      </c>
      <c r="C6" s="10">
        <v>27588</v>
      </c>
      <c r="D6" s="11">
        <v>38.200000000000003</v>
      </c>
      <c r="E6" s="12">
        <v>1053779</v>
      </c>
      <c r="F6" s="11">
        <v>94.7</v>
      </c>
      <c r="G6" s="11">
        <v>93.9</v>
      </c>
      <c r="H6" s="11">
        <v>88.8</v>
      </c>
    </row>
    <row r="7" spans="2:15" ht="24" customHeight="1" x14ac:dyDescent="0.25">
      <c r="B7" s="90" t="s">
        <v>33</v>
      </c>
      <c r="C7" s="10">
        <v>27174</v>
      </c>
      <c r="D7" s="11">
        <v>38.6</v>
      </c>
      <c r="E7" s="12">
        <v>1048725</v>
      </c>
      <c r="F7" s="11">
        <v>94.2</v>
      </c>
      <c r="G7" s="11">
        <v>94.1</v>
      </c>
      <c r="H7" s="11">
        <v>88.6</v>
      </c>
    </row>
    <row r="8" spans="2:15" ht="24" customHeight="1" x14ac:dyDescent="0.25">
      <c r="B8" s="92" t="s">
        <v>16</v>
      </c>
      <c r="C8" s="10">
        <v>26669</v>
      </c>
      <c r="D8" s="11">
        <v>38.700000000000003</v>
      </c>
      <c r="E8" s="12">
        <v>1030926</v>
      </c>
      <c r="F8" s="11">
        <v>98</v>
      </c>
      <c r="G8" s="11">
        <v>93.7</v>
      </c>
      <c r="H8" s="11">
        <v>91.7</v>
      </c>
    </row>
    <row r="9" spans="2:15" ht="24" customHeight="1" x14ac:dyDescent="0.25">
      <c r="B9" s="92" t="s">
        <v>17</v>
      </c>
      <c r="C9" s="10">
        <v>505</v>
      </c>
      <c r="D9" s="11">
        <v>35.200000000000003</v>
      </c>
      <c r="E9" s="12">
        <v>17799</v>
      </c>
      <c r="F9" s="11">
        <v>30.9</v>
      </c>
      <c r="G9" s="11">
        <v>97.5</v>
      </c>
      <c r="H9" s="11">
        <v>30.2</v>
      </c>
    </row>
    <row r="10" spans="2:15" ht="24" customHeight="1" x14ac:dyDescent="0.25">
      <c r="B10" s="90" t="s">
        <v>34</v>
      </c>
      <c r="C10" s="10">
        <v>414</v>
      </c>
      <c r="D10" s="11">
        <v>12.2</v>
      </c>
      <c r="E10" s="12">
        <v>5054</v>
      </c>
      <c r="F10" s="11">
        <v>139.9</v>
      </c>
      <c r="G10" s="11">
        <v>128.4</v>
      </c>
      <c r="H10" s="11">
        <v>178.9</v>
      </c>
    </row>
    <row r="11" spans="2:15" ht="24" customHeight="1" x14ac:dyDescent="0.25">
      <c r="B11" s="86" t="s">
        <v>84</v>
      </c>
      <c r="C11" s="10">
        <v>399</v>
      </c>
      <c r="D11" s="11">
        <v>12.1</v>
      </c>
      <c r="E11" s="12">
        <v>4835</v>
      </c>
      <c r="F11" s="11">
        <v>160.19999999999999</v>
      </c>
      <c r="G11" s="11">
        <v>123.5</v>
      </c>
      <c r="H11" s="11">
        <v>197.8</v>
      </c>
    </row>
    <row r="12" spans="2:15" ht="24" customHeight="1" x14ac:dyDescent="0.25">
      <c r="B12" s="90" t="s">
        <v>77</v>
      </c>
      <c r="C12" s="10" t="s">
        <v>86</v>
      </c>
      <c r="D12" s="10" t="s">
        <v>86</v>
      </c>
      <c r="E12" s="10" t="s">
        <v>86</v>
      </c>
      <c r="F12" s="10" t="s">
        <v>86</v>
      </c>
      <c r="G12" s="10" t="s">
        <v>86</v>
      </c>
      <c r="H12" s="10" t="s">
        <v>86</v>
      </c>
    </row>
    <row r="13" spans="2:15" ht="24" customHeight="1" x14ac:dyDescent="0.25">
      <c r="B13" s="97" t="s">
        <v>35</v>
      </c>
      <c r="C13" s="10">
        <v>15</v>
      </c>
      <c r="D13" s="11">
        <v>14.6</v>
      </c>
      <c r="E13" s="12">
        <v>219</v>
      </c>
      <c r="F13" s="11">
        <v>65.2</v>
      </c>
      <c r="G13" s="11">
        <v>228.1</v>
      </c>
      <c r="H13" s="11">
        <v>150</v>
      </c>
    </row>
    <row r="14" spans="2:15" s="3" customFormat="1" ht="24" customHeight="1" x14ac:dyDescent="0.2">
      <c r="B14" s="84" t="s">
        <v>36</v>
      </c>
      <c r="C14" s="10">
        <v>5</v>
      </c>
      <c r="D14" s="38">
        <v>18.600000000000001</v>
      </c>
      <c r="E14" s="10">
        <v>93</v>
      </c>
      <c r="F14" s="38" t="s">
        <v>64</v>
      </c>
      <c r="G14" s="38" t="s">
        <v>64</v>
      </c>
      <c r="H14" s="38" t="s">
        <v>64</v>
      </c>
      <c r="I14" s="67"/>
      <c r="J14" s="3" t="e">
        <f>ROUND(C14/#REF!*100,1)</f>
        <v>#REF!</v>
      </c>
      <c r="K14" s="3" t="e">
        <f>ROUND(D14/#REF!*100,1)</f>
        <v>#REF!</v>
      </c>
      <c r="L14" s="3" t="e">
        <f>ROUND(E14/#REF!*100,1)</f>
        <v>#REF!</v>
      </c>
      <c r="M14" s="13" t="e">
        <f>J14-F14</f>
        <v>#REF!</v>
      </c>
      <c r="N14" s="13" t="e">
        <f>K14-G14</f>
        <v>#REF!</v>
      </c>
      <c r="O14" s="13" t="e">
        <f>L14-H14</f>
        <v>#REF!</v>
      </c>
    </row>
    <row r="15" spans="2:15" s="3" customFormat="1" ht="24" customHeight="1" x14ac:dyDescent="0.25">
      <c r="B15" s="85" t="s">
        <v>37</v>
      </c>
      <c r="C15" s="10">
        <v>62</v>
      </c>
      <c r="D15" s="11">
        <v>11.2</v>
      </c>
      <c r="E15" s="12">
        <v>692</v>
      </c>
      <c r="F15" s="11">
        <v>885.7</v>
      </c>
      <c r="G15" s="11">
        <v>6.9</v>
      </c>
      <c r="H15" s="11">
        <v>63.5</v>
      </c>
      <c r="I15" s="67"/>
      <c r="J15" s="3" t="e">
        <f t="shared" ref="J15:L19" si="0">ROUND(C15/C47*100,1)</f>
        <v>#DIV/0!</v>
      </c>
      <c r="K15" s="3" t="e">
        <f t="shared" si="0"/>
        <v>#DIV/0!</v>
      </c>
      <c r="L15" s="3" t="e">
        <f t="shared" si="0"/>
        <v>#DIV/0!</v>
      </c>
      <c r="M15" s="13" t="e">
        <f t="shared" ref="M15:O25" si="1">J15-F15</f>
        <v>#DIV/0!</v>
      </c>
      <c r="N15" s="13" t="e">
        <f t="shared" si="1"/>
        <v>#DIV/0!</v>
      </c>
      <c r="O15" s="13" t="e">
        <f t="shared" si="1"/>
        <v>#DIV/0!</v>
      </c>
    </row>
    <row r="16" spans="2:15" s="3" customFormat="1" ht="24" customHeight="1" x14ac:dyDescent="0.25">
      <c r="B16" s="86" t="s">
        <v>78</v>
      </c>
      <c r="C16" s="10" t="s">
        <v>86</v>
      </c>
      <c r="D16" s="10" t="s">
        <v>86</v>
      </c>
      <c r="E16" s="10" t="s">
        <v>86</v>
      </c>
      <c r="F16" s="10" t="s">
        <v>86</v>
      </c>
      <c r="G16" s="10" t="s">
        <v>86</v>
      </c>
      <c r="H16" s="10" t="s">
        <v>86</v>
      </c>
      <c r="I16" s="67"/>
      <c r="J16" s="3" t="e">
        <f t="shared" si="0"/>
        <v>#VALUE!</v>
      </c>
      <c r="K16" s="3" t="e">
        <f t="shared" si="0"/>
        <v>#VALUE!</v>
      </c>
      <c r="L16" s="3" t="e">
        <f t="shared" si="0"/>
        <v>#VALUE!</v>
      </c>
      <c r="M16" s="13" t="e">
        <f t="shared" si="1"/>
        <v>#VALUE!</v>
      </c>
      <c r="N16" s="13" t="e">
        <f t="shared" si="1"/>
        <v>#VALUE!</v>
      </c>
      <c r="O16" s="13" t="e">
        <f t="shared" si="1"/>
        <v>#VALUE!</v>
      </c>
    </row>
    <row r="17" spans="2:15" s="3" customFormat="1" ht="24" customHeight="1" x14ac:dyDescent="0.25">
      <c r="B17" s="86" t="s">
        <v>79</v>
      </c>
      <c r="C17" s="10">
        <v>38</v>
      </c>
      <c r="D17" s="11">
        <v>11.8</v>
      </c>
      <c r="E17" s="12">
        <v>449</v>
      </c>
      <c r="F17" s="11">
        <v>97.4</v>
      </c>
      <c r="G17" s="11">
        <v>121.6</v>
      </c>
      <c r="H17" s="11">
        <v>117.5</v>
      </c>
      <c r="I17" s="67"/>
      <c r="J17" s="3">
        <f t="shared" si="0"/>
        <v>0</v>
      </c>
      <c r="K17" s="3">
        <f t="shared" si="0"/>
        <v>54.1</v>
      </c>
      <c r="L17" s="3">
        <f t="shared" si="0"/>
        <v>0</v>
      </c>
      <c r="M17" s="13">
        <f t="shared" si="1"/>
        <v>-97.4</v>
      </c>
      <c r="N17" s="13">
        <f t="shared" si="1"/>
        <v>-67.5</v>
      </c>
      <c r="O17" s="13">
        <f t="shared" si="1"/>
        <v>-117.5</v>
      </c>
    </row>
    <row r="18" spans="2:15" s="3" customFormat="1" ht="24" customHeight="1" x14ac:dyDescent="0.25">
      <c r="B18" s="86" t="s">
        <v>80</v>
      </c>
      <c r="C18" s="10" t="s">
        <v>86</v>
      </c>
      <c r="D18" s="10" t="s">
        <v>86</v>
      </c>
      <c r="E18" s="10" t="s">
        <v>86</v>
      </c>
      <c r="F18" s="10" t="s">
        <v>86</v>
      </c>
      <c r="G18" s="10" t="s">
        <v>86</v>
      </c>
      <c r="H18" s="10" t="s">
        <v>86</v>
      </c>
      <c r="I18" s="67"/>
      <c r="J18" s="3" t="e">
        <f t="shared" si="0"/>
        <v>#VALUE!</v>
      </c>
      <c r="K18" s="3" t="e">
        <f t="shared" si="0"/>
        <v>#VALUE!</v>
      </c>
      <c r="L18" s="3" t="e">
        <f t="shared" si="0"/>
        <v>#VALUE!</v>
      </c>
      <c r="M18" s="13" t="e">
        <f t="shared" si="1"/>
        <v>#VALUE!</v>
      </c>
      <c r="N18" s="13" t="e">
        <f t="shared" si="1"/>
        <v>#VALUE!</v>
      </c>
      <c r="O18" s="13" t="e">
        <f t="shared" si="1"/>
        <v>#VALUE!</v>
      </c>
    </row>
    <row r="19" spans="2:15" s="3" customFormat="1" ht="24" customHeight="1" x14ac:dyDescent="0.25">
      <c r="B19" s="86" t="s">
        <v>81</v>
      </c>
      <c r="C19" s="10">
        <v>15</v>
      </c>
      <c r="D19" s="10">
        <v>2.9</v>
      </c>
      <c r="E19" s="102">
        <v>44</v>
      </c>
      <c r="F19" s="38" t="s">
        <v>64</v>
      </c>
      <c r="G19" s="38" t="s">
        <v>64</v>
      </c>
      <c r="H19" s="38" t="s">
        <v>64</v>
      </c>
      <c r="I19" s="67"/>
      <c r="J19" s="3">
        <f t="shared" si="0"/>
        <v>0.6</v>
      </c>
      <c r="K19" s="3">
        <f t="shared" si="0"/>
        <v>20.100000000000001</v>
      </c>
      <c r="L19" s="3">
        <f t="shared" si="0"/>
        <v>0.1</v>
      </c>
      <c r="M19" s="13" t="e">
        <f t="shared" si="1"/>
        <v>#VALUE!</v>
      </c>
      <c r="N19" s="13" t="e">
        <f t="shared" si="1"/>
        <v>#VALUE!</v>
      </c>
      <c r="O19" s="13" t="e">
        <f t="shared" si="1"/>
        <v>#VALUE!</v>
      </c>
    </row>
    <row r="20" spans="2:15" s="3" customFormat="1" ht="33" customHeight="1" x14ac:dyDescent="0.25">
      <c r="B20" s="87" t="s">
        <v>43</v>
      </c>
      <c r="C20" s="10">
        <v>2652</v>
      </c>
      <c r="D20" s="11">
        <v>19.7</v>
      </c>
      <c r="E20" s="12">
        <v>52121</v>
      </c>
      <c r="F20" s="11">
        <v>157</v>
      </c>
      <c r="G20" s="11">
        <v>103.1</v>
      </c>
      <c r="H20" s="11">
        <v>161.80000000000001</v>
      </c>
      <c r="I20" s="67"/>
      <c r="J20" s="3">
        <f t="shared" ref="J20:L25" si="2">ROUND(C20/C56*100,1)</f>
        <v>20.5</v>
      </c>
      <c r="K20" s="3">
        <f t="shared" si="2"/>
        <v>11.7</v>
      </c>
      <c r="L20" s="3">
        <f t="shared" si="2"/>
        <v>2.4</v>
      </c>
      <c r="M20" s="13">
        <f t="shared" si="1"/>
        <v>-136.5</v>
      </c>
      <c r="N20" s="13">
        <f t="shared" si="1"/>
        <v>-91.399999999999991</v>
      </c>
      <c r="O20" s="13">
        <f t="shared" si="1"/>
        <v>-159.4</v>
      </c>
    </row>
    <row r="21" spans="2:15" s="3" customFormat="1" ht="24" customHeight="1" x14ac:dyDescent="0.25">
      <c r="B21" s="88" t="s">
        <v>44</v>
      </c>
      <c r="C21" s="10">
        <v>322</v>
      </c>
      <c r="D21" s="11">
        <v>24</v>
      </c>
      <c r="E21" s="12">
        <v>7737</v>
      </c>
      <c r="F21" s="11">
        <v>156.30000000000001</v>
      </c>
      <c r="G21" s="11">
        <v>88.6</v>
      </c>
      <c r="H21" s="11">
        <v>138.5</v>
      </c>
      <c r="I21" s="67"/>
      <c r="J21" s="3">
        <f t="shared" si="2"/>
        <v>29.1</v>
      </c>
      <c r="K21" s="3">
        <f t="shared" si="2"/>
        <v>13.3</v>
      </c>
      <c r="L21" s="3">
        <f t="shared" si="2"/>
        <v>3.9</v>
      </c>
      <c r="M21" s="13">
        <f t="shared" si="1"/>
        <v>-127.20000000000002</v>
      </c>
      <c r="N21" s="13">
        <f t="shared" si="1"/>
        <v>-75.3</v>
      </c>
      <c r="O21" s="13">
        <f t="shared" si="1"/>
        <v>-134.6</v>
      </c>
    </row>
    <row r="22" spans="2:15" s="3" customFormat="1" ht="24" customHeight="1" x14ac:dyDescent="0.25">
      <c r="B22" s="88" t="s">
        <v>45</v>
      </c>
      <c r="C22" s="10">
        <v>35</v>
      </c>
      <c r="D22" s="11">
        <v>23.5</v>
      </c>
      <c r="E22" s="12">
        <v>823</v>
      </c>
      <c r="F22" s="11">
        <v>83.3</v>
      </c>
      <c r="G22" s="11">
        <v>169.1</v>
      </c>
      <c r="H22" s="11">
        <v>140.9</v>
      </c>
      <c r="I22" s="67"/>
      <c r="J22" s="3">
        <f t="shared" si="2"/>
        <v>4.4000000000000004</v>
      </c>
      <c r="K22" s="3">
        <f t="shared" si="2"/>
        <v>13.7</v>
      </c>
      <c r="L22" s="3">
        <f t="shared" si="2"/>
        <v>0.6</v>
      </c>
      <c r="M22" s="13">
        <f t="shared" si="1"/>
        <v>-78.899999999999991</v>
      </c>
      <c r="N22" s="13">
        <f t="shared" si="1"/>
        <v>-155.4</v>
      </c>
      <c r="O22" s="13">
        <f t="shared" si="1"/>
        <v>-140.30000000000001</v>
      </c>
    </row>
    <row r="23" spans="2:15" s="70" customFormat="1" ht="24" customHeight="1" x14ac:dyDescent="0.25">
      <c r="B23" s="88" t="s">
        <v>46</v>
      </c>
      <c r="C23" s="10">
        <v>589</v>
      </c>
      <c r="D23" s="11">
        <v>30.4</v>
      </c>
      <c r="E23" s="12">
        <v>17899</v>
      </c>
      <c r="F23" s="11">
        <v>266.5</v>
      </c>
      <c r="G23" s="11">
        <v>74</v>
      </c>
      <c r="H23" s="11">
        <v>197.1</v>
      </c>
      <c r="I23" s="69"/>
      <c r="J23" s="3">
        <f t="shared" si="2"/>
        <v>134.5</v>
      </c>
      <c r="K23" s="3">
        <f t="shared" si="2"/>
        <v>16.3</v>
      </c>
      <c r="L23" s="3">
        <f t="shared" si="2"/>
        <v>22</v>
      </c>
      <c r="M23" s="13">
        <f>J23-F23</f>
        <v>-132</v>
      </c>
      <c r="N23" s="13">
        <f t="shared" si="1"/>
        <v>-57.7</v>
      </c>
      <c r="O23" s="13">
        <f t="shared" si="1"/>
        <v>-175.1</v>
      </c>
    </row>
    <row r="24" spans="2:15" s="3" customFormat="1" ht="24" customHeight="1" x14ac:dyDescent="0.25">
      <c r="B24" s="88" t="s">
        <v>47</v>
      </c>
      <c r="C24" s="10">
        <v>1648</v>
      </c>
      <c r="D24" s="11">
        <v>15.1</v>
      </c>
      <c r="E24" s="12">
        <v>24822</v>
      </c>
      <c r="F24" s="11">
        <v>162.19999999999999</v>
      </c>
      <c r="G24" s="11">
        <v>104.9</v>
      </c>
      <c r="H24" s="11">
        <v>169.3</v>
      </c>
      <c r="I24" s="67"/>
      <c r="J24" s="3">
        <f t="shared" si="2"/>
        <v>44.8</v>
      </c>
      <c r="K24" s="3">
        <f t="shared" si="2"/>
        <v>9.4</v>
      </c>
      <c r="L24" s="3">
        <f t="shared" si="2"/>
        <v>4.2</v>
      </c>
      <c r="M24" s="13">
        <f>J24-F24</f>
        <v>-117.39999999999999</v>
      </c>
      <c r="N24" s="13">
        <f t="shared" si="1"/>
        <v>-95.5</v>
      </c>
      <c r="O24" s="13">
        <f t="shared" si="1"/>
        <v>-165.10000000000002</v>
      </c>
    </row>
    <row r="25" spans="2:15" s="3" customFormat="1" ht="33" customHeight="1" x14ac:dyDescent="0.25">
      <c r="B25" s="89" t="s">
        <v>48</v>
      </c>
      <c r="C25" s="10">
        <v>58</v>
      </c>
      <c r="D25" s="11">
        <v>14.5</v>
      </c>
      <c r="E25" s="12">
        <v>840</v>
      </c>
      <c r="F25" s="11">
        <v>27.9</v>
      </c>
      <c r="G25" s="11">
        <v>130.6</v>
      </c>
      <c r="H25" s="11">
        <v>36.4</v>
      </c>
      <c r="I25" s="67"/>
      <c r="J25" s="3">
        <f t="shared" si="2"/>
        <v>0.8</v>
      </c>
      <c r="K25" s="3">
        <f t="shared" si="2"/>
        <v>8.6</v>
      </c>
      <c r="L25" s="3">
        <f t="shared" si="2"/>
        <v>0.1</v>
      </c>
      <c r="M25" s="13">
        <f>J25-F25</f>
        <v>-27.099999999999998</v>
      </c>
      <c r="N25" s="13">
        <f t="shared" si="1"/>
        <v>-122</v>
      </c>
      <c r="O25" s="13">
        <f t="shared" si="1"/>
        <v>-36.299999999999997</v>
      </c>
    </row>
    <row r="26" spans="2:15" s="3" customFormat="1" ht="24" customHeight="1" x14ac:dyDescent="0.25">
      <c r="B26" s="87" t="s">
        <v>49</v>
      </c>
      <c r="C26" s="10">
        <v>55</v>
      </c>
      <c r="D26" s="11">
        <v>13.2</v>
      </c>
      <c r="E26" s="12">
        <v>725</v>
      </c>
      <c r="F26" s="11">
        <v>91.7</v>
      </c>
      <c r="G26" s="11">
        <v>65</v>
      </c>
      <c r="H26" s="11">
        <v>59.6</v>
      </c>
      <c r="I26" s="67"/>
      <c r="M26" s="13"/>
      <c r="N26" s="13"/>
      <c r="O26" s="13"/>
    </row>
    <row r="27" spans="2:15" s="70" customFormat="1" ht="33" customHeight="1" x14ac:dyDescent="0.25">
      <c r="B27" s="90" t="s">
        <v>50</v>
      </c>
      <c r="C27" s="10">
        <v>203</v>
      </c>
      <c r="D27" s="102">
        <v>97</v>
      </c>
      <c r="E27" s="12">
        <v>19789</v>
      </c>
      <c r="F27" s="11">
        <v>33.700000000000003</v>
      </c>
      <c r="G27" s="11">
        <v>44.6</v>
      </c>
      <c r="H27" s="11">
        <v>15.1</v>
      </c>
      <c r="I27" s="69"/>
      <c r="J27" s="3">
        <f t="shared" ref="J27:L28" si="3">ROUND(C27/C62*100,1)</f>
        <v>0.8</v>
      </c>
      <c r="K27" s="3">
        <f t="shared" si="3"/>
        <v>1732.1</v>
      </c>
      <c r="L27" s="3">
        <f t="shared" si="3"/>
        <v>14.6</v>
      </c>
      <c r="M27" s="13">
        <f t="shared" ref="M27:O28" si="4">J27-F27</f>
        <v>-32.900000000000006</v>
      </c>
      <c r="N27" s="13">
        <f t="shared" si="4"/>
        <v>1687.5</v>
      </c>
      <c r="O27" s="13">
        <f t="shared" si="4"/>
        <v>-0.5</v>
      </c>
    </row>
    <row r="28" spans="2:15" s="3" customFormat="1" ht="24" customHeight="1" x14ac:dyDescent="0.25">
      <c r="B28" s="88" t="s">
        <v>44</v>
      </c>
      <c r="C28" s="10">
        <v>1</v>
      </c>
      <c r="D28" s="102">
        <v>51</v>
      </c>
      <c r="E28" s="12">
        <v>51</v>
      </c>
      <c r="F28" s="11">
        <v>3.6</v>
      </c>
      <c r="G28" s="134" t="s">
        <v>87</v>
      </c>
      <c r="H28" s="11">
        <v>37</v>
      </c>
      <c r="I28" s="67"/>
      <c r="J28" s="3">
        <f t="shared" si="3"/>
        <v>0.1</v>
      </c>
      <c r="K28" s="3">
        <f t="shared" si="3"/>
        <v>1457.1</v>
      </c>
      <c r="L28" s="3">
        <f t="shared" si="3"/>
        <v>0.8</v>
      </c>
      <c r="M28" s="13">
        <f t="shared" si="4"/>
        <v>-3.5</v>
      </c>
      <c r="N28" s="13" t="e">
        <f t="shared" si="4"/>
        <v>#VALUE!</v>
      </c>
      <c r="O28" s="13">
        <f t="shared" si="4"/>
        <v>-36.200000000000003</v>
      </c>
    </row>
    <row r="29" spans="2:15" s="3" customFormat="1" ht="24" customHeight="1" x14ac:dyDescent="0.25">
      <c r="B29" s="88" t="s">
        <v>45</v>
      </c>
      <c r="C29" s="10">
        <v>15</v>
      </c>
      <c r="D29" s="10">
        <v>65</v>
      </c>
      <c r="E29" s="10">
        <v>981</v>
      </c>
      <c r="F29" s="38" t="s">
        <v>64</v>
      </c>
      <c r="G29" s="38" t="s">
        <v>64</v>
      </c>
      <c r="H29" s="38" t="s">
        <v>64</v>
      </c>
      <c r="I29" s="67"/>
      <c r="M29" s="13"/>
      <c r="N29" s="13"/>
      <c r="O29" s="13"/>
    </row>
    <row r="30" spans="2:15" s="3" customFormat="1" ht="24" customHeight="1" x14ac:dyDescent="0.25">
      <c r="B30" s="88" t="s">
        <v>46</v>
      </c>
      <c r="C30" s="10" t="s">
        <v>86</v>
      </c>
      <c r="D30" s="10" t="s">
        <v>86</v>
      </c>
      <c r="E30" s="10" t="s">
        <v>86</v>
      </c>
      <c r="F30" s="10" t="s">
        <v>86</v>
      </c>
      <c r="G30" s="10" t="s">
        <v>86</v>
      </c>
      <c r="H30" s="10" t="s">
        <v>86</v>
      </c>
      <c r="I30" s="67"/>
      <c r="J30" s="3" t="e">
        <f t="shared" ref="J30:L32" si="5">ROUND(C30/C64*100,1)</f>
        <v>#VALUE!</v>
      </c>
      <c r="K30" s="3" t="e">
        <f t="shared" si="5"/>
        <v>#VALUE!</v>
      </c>
      <c r="L30" s="3" t="e">
        <f t="shared" si="5"/>
        <v>#VALUE!</v>
      </c>
      <c r="M30" s="13" t="e">
        <f t="shared" ref="M30:O32" si="6">J30-F30</f>
        <v>#VALUE!</v>
      </c>
      <c r="N30" s="13" t="e">
        <f t="shared" si="6"/>
        <v>#VALUE!</v>
      </c>
      <c r="O30" s="13" t="e">
        <f t="shared" si="6"/>
        <v>#VALUE!</v>
      </c>
    </row>
    <row r="31" spans="2:15" s="3" customFormat="1" ht="24" customHeight="1" x14ac:dyDescent="0.25">
      <c r="B31" s="88" t="s">
        <v>47</v>
      </c>
      <c r="C31" s="10">
        <v>88</v>
      </c>
      <c r="D31" s="102">
        <v>38</v>
      </c>
      <c r="E31" s="12">
        <v>3341</v>
      </c>
      <c r="F31" s="11">
        <v>325.89999999999998</v>
      </c>
      <c r="G31" s="11">
        <v>96</v>
      </c>
      <c r="H31" s="11">
        <v>312.5</v>
      </c>
      <c r="I31" s="67"/>
      <c r="J31" s="3">
        <f t="shared" si="5"/>
        <v>1.6</v>
      </c>
      <c r="K31" s="3">
        <f t="shared" si="5"/>
        <v>690.9</v>
      </c>
      <c r="L31" s="3">
        <f t="shared" si="5"/>
        <v>10.7</v>
      </c>
      <c r="M31" s="13">
        <f t="shared" si="6"/>
        <v>-324.29999999999995</v>
      </c>
      <c r="N31" s="13">
        <f t="shared" si="6"/>
        <v>594.9</v>
      </c>
      <c r="O31" s="13">
        <f t="shared" si="6"/>
        <v>-301.8</v>
      </c>
    </row>
    <row r="32" spans="2:15" s="3" customFormat="1" ht="28.5" customHeight="1" x14ac:dyDescent="0.25">
      <c r="B32" s="89" t="s">
        <v>48</v>
      </c>
      <c r="C32" s="10">
        <v>99</v>
      </c>
      <c r="D32" s="102">
        <v>156</v>
      </c>
      <c r="E32" s="12">
        <v>15416</v>
      </c>
      <c r="F32" s="11">
        <v>18.100000000000001</v>
      </c>
      <c r="G32" s="11">
        <v>65.8</v>
      </c>
      <c r="H32" s="11">
        <v>11.9</v>
      </c>
      <c r="I32" s="67"/>
      <c r="J32" s="3">
        <f t="shared" si="5"/>
        <v>0.6</v>
      </c>
      <c r="K32" s="3">
        <f t="shared" si="5"/>
        <v>2600</v>
      </c>
      <c r="L32" s="3">
        <f t="shared" si="5"/>
        <v>16.2</v>
      </c>
      <c r="M32" s="13">
        <f t="shared" si="6"/>
        <v>-17.5</v>
      </c>
      <c r="N32" s="13">
        <f t="shared" si="6"/>
        <v>2534.1999999999998</v>
      </c>
      <c r="O32" s="13">
        <f t="shared" si="6"/>
        <v>4.2999999999999989</v>
      </c>
    </row>
    <row r="33" spans="1:17" s="3" customFormat="1" ht="33" customHeight="1" x14ac:dyDescent="0.2">
      <c r="I33" s="67"/>
      <c r="M33" s="13"/>
      <c r="N33" s="13"/>
      <c r="O33" s="13"/>
    </row>
    <row r="34" spans="1:17" s="70" customFormat="1" ht="21.95" customHeight="1" x14ac:dyDescent="0.2">
      <c r="I34" s="69"/>
      <c r="J34" s="3">
        <f>ROUND('tabl 39(3)'!C7/C67*100,1)</f>
        <v>0</v>
      </c>
      <c r="K34" s="3">
        <f>ROUND('tabl 39(3)'!D7/D67*100,1)</f>
        <v>0.6</v>
      </c>
      <c r="L34" s="3">
        <f>ROUND('tabl 39(3)'!E7/E67*100,1)</f>
        <v>0</v>
      </c>
      <c r="M34" s="13">
        <f>J34-'tabl 39(3)'!F7</f>
        <v>-305.60000000000002</v>
      </c>
      <c r="N34" s="13">
        <f>K34-'tabl 39(3)'!G7</f>
        <v>-26.7</v>
      </c>
      <c r="O34" s="13">
        <f>L34-'tabl 39(3)'!H7</f>
        <v>-81.3</v>
      </c>
    </row>
    <row r="35" spans="1:17" s="3" customFormat="1" ht="21.95" customHeight="1" x14ac:dyDescent="0.2">
      <c r="I35" s="67"/>
      <c r="J35" s="3" t="e">
        <f>ROUND('tabl 39(3)'!C8/C68*100,1)</f>
        <v>#VALUE!</v>
      </c>
      <c r="K35" s="3" t="e">
        <f>ROUND('tabl 39(3)'!D8/D68*100,1)</f>
        <v>#VALUE!</v>
      </c>
      <c r="L35" s="3" t="e">
        <f>ROUND('tabl 39(3)'!E8/E68*100,1)</f>
        <v>#VALUE!</v>
      </c>
      <c r="M35" s="13" t="e">
        <f>J35-'tabl 39(3)'!F8</f>
        <v>#VALUE!</v>
      </c>
      <c r="N35" s="13" t="e">
        <f>K35-'tabl 39(3)'!G8</f>
        <v>#VALUE!</v>
      </c>
      <c r="O35" s="13" t="e">
        <f>L35-'tabl 39(3)'!H8</f>
        <v>#VALUE!</v>
      </c>
      <c r="Q35" s="79"/>
    </row>
    <row r="36" spans="1:17" s="3" customFormat="1" ht="21.95" customHeight="1" x14ac:dyDescent="0.2">
      <c r="I36" s="67"/>
      <c r="M36" s="13"/>
      <c r="N36" s="13"/>
      <c r="O36" s="13"/>
    </row>
    <row r="37" spans="1:17" s="3" customFormat="1" ht="29.25" customHeight="1" x14ac:dyDescent="0.2">
      <c r="I37" s="67"/>
      <c r="J37" s="3">
        <f>ROUND('tabl 39(3)'!C10/C70*100,1)</f>
        <v>0.3</v>
      </c>
      <c r="K37" s="3">
        <f>ROUND('tabl 39(3)'!D10/D70*100,1)</f>
        <v>2.7</v>
      </c>
      <c r="L37" s="3">
        <f>ROUND('tabl 39(3)'!E10/E70*100,1)</f>
        <v>0</v>
      </c>
      <c r="M37" s="13" t="e">
        <f>J37-'tabl 39(3)'!F10</f>
        <v>#VALUE!</v>
      </c>
      <c r="N37" s="13">
        <f>K37-'tabl 39(3)'!G10</f>
        <v>-145.4</v>
      </c>
      <c r="O37" s="13" t="e">
        <f>L37-'tabl 39(3)'!H10</f>
        <v>#VALUE!</v>
      </c>
    </row>
    <row r="38" spans="1:17" s="3" customFormat="1" ht="21.95" customHeight="1" x14ac:dyDescent="0.2">
      <c r="I38" s="67"/>
      <c r="J38" s="3">
        <f>ROUND('tabl 39(3)'!C11/C71*100,1)</f>
        <v>0</v>
      </c>
      <c r="K38" s="3">
        <f>ROUND('tabl 39(3)'!D11/D71*100,1)</f>
        <v>4.3</v>
      </c>
      <c r="L38" s="3">
        <f>ROUND('tabl 39(3)'!E11/E71*100,1)</f>
        <v>0</v>
      </c>
      <c r="M38" s="13">
        <f>J38-'tabl 39(3)'!F11</f>
        <v>-42.1</v>
      </c>
      <c r="N38" s="13">
        <f>K38-'tabl 39(3)'!G11</f>
        <v>-109.8</v>
      </c>
      <c r="O38" s="13">
        <f>L38-'tabl 39(3)'!H11</f>
        <v>-48</v>
      </c>
    </row>
    <row r="39" spans="1:17" s="3" customFormat="1" ht="21.95" customHeight="1" x14ac:dyDescent="0.2">
      <c r="I39" s="67"/>
      <c r="M39" s="13"/>
      <c r="N39" s="13"/>
      <c r="O39" s="13"/>
    </row>
    <row r="40" spans="1:17" s="3" customFormat="1" ht="26.25" customHeight="1" x14ac:dyDescent="0.2">
      <c r="I40" s="67"/>
      <c r="M40" s="13"/>
      <c r="N40" s="13"/>
      <c r="O40" s="13"/>
    </row>
    <row r="41" spans="1:17" s="3" customFormat="1" ht="21.95" customHeight="1" x14ac:dyDescent="0.2">
      <c r="I41" s="67"/>
      <c r="J41" s="3">
        <f>ROUND('tabl 39(3)'!C14/C72*100,1)</f>
        <v>2.2999999999999998</v>
      </c>
      <c r="K41" s="3">
        <f>ROUND('tabl 39(3)'!D14/D72*100,1)</f>
        <v>80.3</v>
      </c>
      <c r="L41" s="3">
        <f>ROUND('tabl 39(3)'!E14/E72*100,1)</f>
        <v>1.8</v>
      </c>
      <c r="M41" s="13">
        <f>J41-'tabl 39(3)'!F14</f>
        <v>-97.7</v>
      </c>
      <c r="N41" s="13">
        <f>K41-'tabl 39(3)'!G14</f>
        <v>-1.7000000000000028</v>
      </c>
      <c r="O41" s="13">
        <f>L41-'tabl 39(3)'!H14</f>
        <v>-80.400000000000006</v>
      </c>
      <c r="Q41" s="79"/>
    </row>
    <row r="42" spans="1:17" s="3" customFormat="1" ht="21.95" customHeight="1" x14ac:dyDescent="0.2">
      <c r="I42" s="67"/>
      <c r="L42" s="3">
        <f>ROUND('tabl 39(3)'!E15/E73*100,1)</f>
        <v>0.9</v>
      </c>
      <c r="M42" s="13"/>
      <c r="N42" s="13"/>
      <c r="O42" s="13">
        <f>L42-'tabl 39(3)'!H15</f>
        <v>-74.899999999999991</v>
      </c>
    </row>
    <row r="43" spans="1:17" s="3" customFormat="1" ht="21.95" customHeight="1" x14ac:dyDescent="0.2">
      <c r="I43" s="67"/>
      <c r="L43" s="3" t="e">
        <f>ROUND('tabl 39(3)'!E16/E74*100,1)</f>
        <v>#VALUE!</v>
      </c>
      <c r="M43" s="13"/>
      <c r="N43" s="13"/>
      <c r="O43" s="13" t="e">
        <f>L43-'tabl 39(3)'!H16</f>
        <v>#VALUE!</v>
      </c>
    </row>
    <row r="44" spans="1:17" s="3" customFormat="1" ht="28.5" customHeight="1" x14ac:dyDescent="0.2">
      <c r="I44" s="67"/>
      <c r="L44" s="3">
        <f>ROUND('tabl 39(3)'!E17/E75*100,1)</f>
        <v>0.1</v>
      </c>
      <c r="M44" s="13"/>
      <c r="N44" s="13"/>
      <c r="O44" s="13">
        <f>L44-'tabl 39(3)'!H17</f>
        <v>-574.5</v>
      </c>
    </row>
    <row r="45" spans="1:17" s="3" customFormat="1" ht="21.95" customHeight="1" x14ac:dyDescent="0.2">
      <c r="I45" s="67"/>
      <c r="L45" s="3">
        <f>ROUND('tabl 39(3)'!E18/E76*100,1)</f>
        <v>15.7</v>
      </c>
      <c r="M45" s="13"/>
      <c r="N45" s="13"/>
      <c r="O45" s="13">
        <f>L45-'tabl 39(3)'!H18</f>
        <v>-39.400000000000006</v>
      </c>
    </row>
    <row r="46" spans="1:17" s="3" customFormat="1" ht="21.95" customHeight="1" x14ac:dyDescent="0.2">
      <c r="I46" s="67"/>
      <c r="J46" s="3" t="e">
        <f>ROUND('tabl 39(3)'!C19/C77*100,1)</f>
        <v>#VALUE!</v>
      </c>
      <c r="K46" s="3" t="e">
        <f>ROUND('tabl 39(3)'!D19/D77*100,1)</f>
        <v>#VALUE!</v>
      </c>
      <c r="L46" s="3">
        <f>ROUND('tabl 39(3)'!E19/E77*100,1)</f>
        <v>34.6</v>
      </c>
      <c r="M46" s="13" t="e">
        <f>J46-'tabl 39(3)'!F19</f>
        <v>#VALUE!</v>
      </c>
      <c r="N46" s="13" t="e">
        <f>K46-'tabl 39(3)'!G19</f>
        <v>#VALUE!</v>
      </c>
      <c r="O46" s="13">
        <f>L46-'tabl 39(3)'!H19</f>
        <v>-94.700000000000017</v>
      </c>
    </row>
    <row r="47" spans="1:17" ht="14.25" x14ac:dyDescent="0.2">
      <c r="C47" s="43"/>
      <c r="D47" s="64"/>
      <c r="E47" s="43"/>
      <c r="F47" s="64"/>
      <c r="G47" s="64"/>
      <c r="H47" s="64"/>
      <c r="J47" s="3"/>
      <c r="K47" s="3"/>
      <c r="L47" s="3"/>
    </row>
    <row r="48" spans="1:17" s="71" customFormat="1" ht="14.25" hidden="1" customHeight="1" x14ac:dyDescent="0.2">
      <c r="A48"/>
      <c r="B48">
        <v>2005</v>
      </c>
      <c r="C48" s="28"/>
      <c r="D48" s="26"/>
      <c r="E48" s="18"/>
      <c r="F48" s="26"/>
      <c r="G48" s="26"/>
      <c r="H48" s="26"/>
      <c r="I48" s="63"/>
      <c r="J48" s="3"/>
      <c r="K48" s="3"/>
      <c r="L48" s="3"/>
    </row>
    <row r="49" spans="2:9" s="3" customFormat="1" ht="14.25" hidden="1" customHeight="1" x14ac:dyDescent="0.2">
      <c r="B49" s="20" t="s">
        <v>43</v>
      </c>
      <c r="C49" s="43">
        <v>85289</v>
      </c>
      <c r="D49" s="64">
        <v>21.8</v>
      </c>
      <c r="E49" s="43">
        <v>1862444</v>
      </c>
      <c r="F49" s="64">
        <v>120.3</v>
      </c>
      <c r="G49" s="64">
        <v>80.099999999999994</v>
      </c>
      <c r="H49" s="64">
        <v>96.7</v>
      </c>
      <c r="I49" s="67"/>
    </row>
    <row r="50" spans="2:9" s="3" customFormat="1" ht="14.25" hidden="1" customHeight="1" x14ac:dyDescent="0.2">
      <c r="B50" s="30" t="s">
        <v>44</v>
      </c>
      <c r="C50" s="43">
        <v>4502</v>
      </c>
      <c r="D50" s="64">
        <v>17.5</v>
      </c>
      <c r="E50" s="43">
        <v>78772</v>
      </c>
      <c r="F50" s="64">
        <v>148.4</v>
      </c>
      <c r="G50" s="64">
        <v>76.099999999999994</v>
      </c>
      <c r="H50" s="64">
        <v>112.9</v>
      </c>
      <c r="I50" s="67"/>
    </row>
    <row r="51" spans="2:9" s="3" customFormat="1" ht="14.25" hidden="1" customHeight="1" x14ac:dyDescent="0.2">
      <c r="B51" s="30" t="s">
        <v>45</v>
      </c>
      <c r="C51" s="43">
        <v>2674</v>
      </c>
      <c r="D51" s="64">
        <v>14.4</v>
      </c>
      <c r="E51" s="43">
        <v>38477</v>
      </c>
      <c r="F51" s="64">
        <v>391.5</v>
      </c>
      <c r="G51" s="64">
        <v>90.6</v>
      </c>
      <c r="H51" s="64">
        <v>355.3</v>
      </c>
      <c r="I51" s="67"/>
    </row>
    <row r="52" spans="2:9" s="3" customFormat="1" ht="14.25" hidden="1" customHeight="1" x14ac:dyDescent="0.2">
      <c r="B52" s="30" t="s">
        <v>46</v>
      </c>
      <c r="C52" s="43">
        <v>10469</v>
      </c>
      <c r="D52" s="65">
        <v>23.7</v>
      </c>
      <c r="E52" s="43">
        <v>248491</v>
      </c>
      <c r="F52" s="64">
        <v>128.19999999999999</v>
      </c>
      <c r="G52" s="64">
        <v>83.7</v>
      </c>
      <c r="H52" s="64">
        <v>107.7</v>
      </c>
      <c r="I52" s="67"/>
    </row>
    <row r="53" spans="2:9" s="3" customFormat="1" ht="14.25" hidden="1" customHeight="1" x14ac:dyDescent="0.2">
      <c r="B53" s="30" t="s">
        <v>47</v>
      </c>
      <c r="C53" s="43">
        <v>28903</v>
      </c>
      <c r="D53" s="64">
        <v>14.2</v>
      </c>
      <c r="E53" s="43">
        <v>409134</v>
      </c>
      <c r="F53" s="64">
        <v>248.7</v>
      </c>
      <c r="G53" s="64">
        <v>86.6</v>
      </c>
      <c r="H53" s="64">
        <v>215</v>
      </c>
      <c r="I53" s="67"/>
    </row>
    <row r="54" spans="2:9" s="3" customFormat="1" ht="24" hidden="1" customHeight="1" x14ac:dyDescent="0.2">
      <c r="B54" s="24" t="s">
        <v>48</v>
      </c>
      <c r="C54" s="43">
        <v>38742</v>
      </c>
      <c r="D54" s="65">
        <v>28.1</v>
      </c>
      <c r="E54" s="43">
        <v>1087570</v>
      </c>
      <c r="F54" s="64">
        <v>81.8</v>
      </c>
      <c r="G54" s="64">
        <v>93.4</v>
      </c>
      <c r="H54" s="64">
        <v>76.400000000000006</v>
      </c>
      <c r="I54" s="67"/>
    </row>
    <row r="55" spans="2:9" s="3" customFormat="1" ht="14.25" hidden="1" customHeight="1" x14ac:dyDescent="0.2">
      <c r="B55" s="20" t="s">
        <v>49</v>
      </c>
      <c r="C55" s="32">
        <v>962</v>
      </c>
      <c r="D55" s="33">
        <v>12.2</v>
      </c>
      <c r="E55" s="32">
        <v>11719</v>
      </c>
      <c r="F55" s="34">
        <v>124.8</v>
      </c>
      <c r="G55" s="34">
        <v>81.3</v>
      </c>
      <c r="H55" s="34">
        <v>101.6</v>
      </c>
      <c r="I55" s="67"/>
    </row>
    <row r="56" spans="2:9" s="3" customFormat="1" ht="14.25" hidden="1" customHeight="1" x14ac:dyDescent="0.2">
      <c r="B56" s="25" t="s">
        <v>50</v>
      </c>
      <c r="C56" s="35">
        <v>12930</v>
      </c>
      <c r="D56" s="36">
        <v>168</v>
      </c>
      <c r="E56" s="35">
        <v>2166811</v>
      </c>
      <c r="F56">
        <v>60.2</v>
      </c>
      <c r="G56">
        <v>91.3</v>
      </c>
      <c r="H56">
        <v>54.9</v>
      </c>
      <c r="I56" s="67"/>
    </row>
    <row r="57" spans="2:9" s="3" customFormat="1" ht="14.25" hidden="1" customHeight="1" x14ac:dyDescent="0.2">
      <c r="B57" s="30" t="s">
        <v>44</v>
      </c>
      <c r="C57">
        <v>1106</v>
      </c>
      <c r="D57">
        <v>181</v>
      </c>
      <c r="E57">
        <v>200073</v>
      </c>
      <c r="F57">
        <v>92</v>
      </c>
      <c r="G57">
        <v>98.4</v>
      </c>
      <c r="H57">
        <v>90.7</v>
      </c>
      <c r="I57" s="67"/>
    </row>
    <row r="58" spans="2:9" s="3" customFormat="1" ht="14.25" hidden="1" customHeight="1" x14ac:dyDescent="0.2">
      <c r="B58" s="30" t="s">
        <v>45</v>
      </c>
      <c r="C58" s="10">
        <v>801</v>
      </c>
      <c r="D58" s="11">
        <v>172</v>
      </c>
      <c r="E58" s="10">
        <v>137498</v>
      </c>
      <c r="F58" s="37">
        <v>60.3</v>
      </c>
      <c r="G58" s="37">
        <v>89.6</v>
      </c>
      <c r="H58" s="37">
        <v>53.9</v>
      </c>
      <c r="I58" s="67"/>
    </row>
    <row r="59" spans="2:9" s="3" customFormat="1" ht="14.25" hidden="1" customHeight="1" x14ac:dyDescent="0.2">
      <c r="B59" s="30" t="s">
        <v>46</v>
      </c>
      <c r="C59" s="10">
        <v>438</v>
      </c>
      <c r="D59" s="11">
        <v>186</v>
      </c>
      <c r="E59" s="10">
        <v>81382</v>
      </c>
      <c r="F59" s="37">
        <v>103.1</v>
      </c>
      <c r="G59" s="37">
        <v>94.4</v>
      </c>
      <c r="H59" s="37">
        <v>97.4</v>
      </c>
      <c r="I59" s="67"/>
    </row>
    <row r="60" spans="2:9" s="3" customFormat="1" ht="14.25" hidden="1" customHeight="1" x14ac:dyDescent="0.2">
      <c r="B60" s="30" t="s">
        <v>47</v>
      </c>
      <c r="C60" s="10">
        <v>3677</v>
      </c>
      <c r="D60" s="38">
        <v>160</v>
      </c>
      <c r="E60" s="10">
        <v>588842</v>
      </c>
      <c r="F60" s="37">
        <v>82.8</v>
      </c>
      <c r="G60" s="37">
        <v>94.1</v>
      </c>
      <c r="H60" s="37">
        <v>78.099999999999994</v>
      </c>
      <c r="I60" s="67"/>
    </row>
    <row r="61" spans="2:9" s="3" customFormat="1" ht="24" hidden="1" customHeight="1" x14ac:dyDescent="0.2">
      <c r="B61" s="24" t="s">
        <v>48</v>
      </c>
      <c r="C61" s="10">
        <v>6908</v>
      </c>
      <c r="D61" s="38">
        <v>168</v>
      </c>
      <c r="E61" s="10">
        <v>1159016</v>
      </c>
      <c r="F61" s="37">
        <v>49</v>
      </c>
      <c r="G61" s="37">
        <v>89.8</v>
      </c>
      <c r="H61" s="37">
        <v>44</v>
      </c>
      <c r="I61" s="67"/>
    </row>
    <row r="62" spans="2:9" s="70" customFormat="1" ht="24" hidden="1" customHeight="1" x14ac:dyDescent="0.2">
      <c r="B62" s="68" t="s">
        <v>51</v>
      </c>
      <c r="C62" s="10">
        <v>24234</v>
      </c>
      <c r="D62" s="39">
        <v>5.6</v>
      </c>
      <c r="E62" s="40">
        <v>135311</v>
      </c>
      <c r="F62" s="37">
        <v>129.69999999999999</v>
      </c>
      <c r="G62" s="37">
        <v>82.4</v>
      </c>
      <c r="H62" s="37">
        <v>106.5</v>
      </c>
      <c r="I62" s="69"/>
    </row>
    <row r="63" spans="2:9" s="3" customFormat="1" ht="14.25" hidden="1" customHeight="1" x14ac:dyDescent="0.2">
      <c r="B63" s="27" t="s">
        <v>52</v>
      </c>
      <c r="C63" s="10">
        <v>1754</v>
      </c>
      <c r="D63" s="39">
        <v>3.5</v>
      </c>
      <c r="E63" s="40">
        <v>6129</v>
      </c>
      <c r="F63" s="37">
        <v>99.2</v>
      </c>
      <c r="G63" s="37">
        <v>79.5</v>
      </c>
      <c r="H63" s="37">
        <v>78.5</v>
      </c>
      <c r="I63" s="67"/>
    </row>
    <row r="64" spans="2:9" s="3" customFormat="1" ht="14.25" hidden="1" customHeight="1" x14ac:dyDescent="0.2">
      <c r="B64" s="27" t="s">
        <v>53</v>
      </c>
      <c r="C64" s="10">
        <v>954</v>
      </c>
      <c r="D64" s="39">
        <v>3.1</v>
      </c>
      <c r="E64" s="40">
        <v>2915</v>
      </c>
      <c r="F64" s="37">
        <v>206</v>
      </c>
      <c r="G64" s="37">
        <v>91.2</v>
      </c>
      <c r="H64" s="37">
        <v>183.2</v>
      </c>
      <c r="I64" s="67"/>
    </row>
    <row r="65" spans="2:9" s="70" customFormat="1" ht="24" hidden="1" customHeight="1" x14ac:dyDescent="0.2">
      <c r="B65" s="27" t="s">
        <v>70</v>
      </c>
      <c r="C65" s="10">
        <v>5656</v>
      </c>
      <c r="D65" s="38">
        <v>5.5</v>
      </c>
      <c r="E65" s="10">
        <v>31096</v>
      </c>
      <c r="F65" s="37">
        <v>125.6</v>
      </c>
      <c r="G65" s="37">
        <v>105.8</v>
      </c>
      <c r="H65" s="37">
        <v>132.6</v>
      </c>
      <c r="I65" s="69"/>
    </row>
    <row r="66" spans="2:9" s="3" customFormat="1" ht="14.25" hidden="1" customHeight="1" x14ac:dyDescent="0.2">
      <c r="B66" s="27" t="s">
        <v>56</v>
      </c>
      <c r="C66" s="10">
        <v>15869</v>
      </c>
      <c r="D66" s="39">
        <v>6</v>
      </c>
      <c r="E66" s="40">
        <v>95171</v>
      </c>
      <c r="F66" s="37">
        <v>132.80000000000001</v>
      </c>
      <c r="G66" s="37">
        <v>75.900000000000006</v>
      </c>
      <c r="H66" s="37">
        <v>101</v>
      </c>
      <c r="I66" s="67"/>
    </row>
    <row r="67" spans="2:9" s="3" customFormat="1" ht="24" hidden="1" customHeight="1" x14ac:dyDescent="0.2">
      <c r="B67" s="68" t="s">
        <v>58</v>
      </c>
      <c r="C67" s="10">
        <v>456937</v>
      </c>
      <c r="D67" s="39">
        <v>211</v>
      </c>
      <c r="E67" s="40">
        <v>96462873</v>
      </c>
      <c r="F67" s="37">
        <v>107.7</v>
      </c>
      <c r="G67" s="37">
        <v>87.9</v>
      </c>
      <c r="H67" s="37">
        <v>94.5</v>
      </c>
      <c r="I67" s="67"/>
    </row>
    <row r="68" spans="2:9" s="3" customFormat="1" ht="14.25" hidden="1" customHeight="1" x14ac:dyDescent="0.2">
      <c r="B68" s="27" t="s">
        <v>52</v>
      </c>
      <c r="C68" s="10">
        <v>45404</v>
      </c>
      <c r="D68" s="39">
        <v>248</v>
      </c>
      <c r="E68" s="40">
        <v>11271235</v>
      </c>
      <c r="F68" s="37">
        <v>88</v>
      </c>
      <c r="G68" s="37">
        <v>91.2</v>
      </c>
      <c r="H68" s="37">
        <v>80.5</v>
      </c>
      <c r="I68" s="67"/>
    </row>
    <row r="69" spans="2:9" s="3" customFormat="1" ht="14.25" hidden="1" customHeight="1" x14ac:dyDescent="0.2">
      <c r="B69" s="27" t="s">
        <v>53</v>
      </c>
      <c r="C69" s="10">
        <v>39049</v>
      </c>
      <c r="D69" s="38">
        <v>273</v>
      </c>
      <c r="E69" s="10">
        <v>10650418</v>
      </c>
      <c r="F69" s="37">
        <v>107.9</v>
      </c>
      <c r="G69" s="37">
        <v>89.2</v>
      </c>
      <c r="H69" s="37">
        <v>96.3</v>
      </c>
      <c r="I69" s="67"/>
    </row>
    <row r="70" spans="2:9" s="70" customFormat="1" ht="24" hidden="1" customHeight="1" x14ac:dyDescent="0.2">
      <c r="B70" s="27" t="s">
        <v>70</v>
      </c>
      <c r="C70" s="10">
        <v>28295</v>
      </c>
      <c r="D70" s="39">
        <v>146</v>
      </c>
      <c r="E70" s="40">
        <v>4136874</v>
      </c>
      <c r="F70" s="37">
        <v>118.5</v>
      </c>
      <c r="G70" s="37">
        <v>95.4</v>
      </c>
      <c r="H70" s="37">
        <v>113.2</v>
      </c>
      <c r="I70" s="69"/>
    </row>
    <row r="71" spans="2:9" s="3" customFormat="1" ht="14.25" hidden="1" customHeight="1" x14ac:dyDescent="0.2">
      <c r="B71" s="27" t="s">
        <v>56</v>
      </c>
      <c r="C71" s="10">
        <v>331915</v>
      </c>
      <c r="D71" s="39">
        <v>205</v>
      </c>
      <c r="E71" s="40">
        <v>68160819</v>
      </c>
      <c r="F71" s="37">
        <v>148.9</v>
      </c>
      <c r="G71" s="37">
        <v>86.5</v>
      </c>
      <c r="H71" s="37">
        <v>129.1</v>
      </c>
      <c r="I71" s="67"/>
    </row>
    <row r="72" spans="2:9" s="3" customFormat="1" ht="14.25" hidden="1" customHeight="1" x14ac:dyDescent="0.2">
      <c r="B72" s="27" t="s">
        <v>59</v>
      </c>
      <c r="C72" s="10">
        <v>12274</v>
      </c>
      <c r="D72" s="38">
        <v>183</v>
      </c>
      <c r="E72" s="10">
        <v>2243527</v>
      </c>
      <c r="F72" s="37">
        <v>13.7</v>
      </c>
      <c r="G72" s="37">
        <v>80.3</v>
      </c>
      <c r="H72" s="37">
        <v>10.9</v>
      </c>
      <c r="I72" s="67"/>
    </row>
    <row r="73" spans="2:9" s="3" customFormat="1" ht="14.25" hidden="1" customHeight="1" x14ac:dyDescent="0.2">
      <c r="B73" s="25" t="s">
        <v>60</v>
      </c>
      <c r="C73" s="10">
        <v>325674</v>
      </c>
      <c r="D73" s="39">
        <v>391</v>
      </c>
      <c r="E73" s="40">
        <v>127414187</v>
      </c>
      <c r="F73" s="37">
        <v>112.5</v>
      </c>
      <c r="G73" s="37">
        <v>93.5</v>
      </c>
      <c r="H73" s="37">
        <v>105.3</v>
      </c>
      <c r="I73" s="67"/>
    </row>
    <row r="74" spans="2:9" s="3" customFormat="1" ht="24" hidden="1" customHeight="1" x14ac:dyDescent="0.2">
      <c r="B74" s="25" t="s">
        <v>61</v>
      </c>
      <c r="C74" s="10">
        <v>3387502</v>
      </c>
      <c r="D74" s="39">
        <v>39.9</v>
      </c>
      <c r="E74" s="40">
        <v>135216350</v>
      </c>
      <c r="F74" s="37">
        <v>100.7</v>
      </c>
      <c r="G74" s="37">
        <v>94.3</v>
      </c>
      <c r="H74" s="37">
        <v>95.1</v>
      </c>
      <c r="I74" s="67"/>
    </row>
    <row r="75" spans="2:9" s="3" customFormat="1" ht="24" hidden="1" customHeight="1" x14ac:dyDescent="0.2">
      <c r="B75" s="68" t="s">
        <v>62</v>
      </c>
      <c r="C75" s="10">
        <v>7916766</v>
      </c>
      <c r="D75" s="39">
        <v>33.6</v>
      </c>
      <c r="E75" s="40">
        <v>265889524</v>
      </c>
      <c r="F75" s="37">
        <v>100</v>
      </c>
      <c r="G75" s="37">
        <v>100</v>
      </c>
      <c r="H75" s="37">
        <v>100</v>
      </c>
      <c r="I75" s="67"/>
    </row>
    <row r="76" spans="2:9" s="3" customFormat="1" ht="14.25" hidden="1" customHeight="1" x14ac:dyDescent="0.2">
      <c r="B76" s="25" t="s">
        <v>63</v>
      </c>
      <c r="C76" s="10" t="s">
        <v>64</v>
      </c>
      <c r="D76" s="39" t="s">
        <v>64</v>
      </c>
      <c r="E76" s="40">
        <v>2024987</v>
      </c>
      <c r="F76" s="37" t="s">
        <v>64</v>
      </c>
      <c r="G76" s="37" t="s">
        <v>64</v>
      </c>
      <c r="H76" s="37">
        <v>98.7</v>
      </c>
      <c r="I76" s="67"/>
    </row>
    <row r="77" spans="2:9" s="3" customFormat="1" ht="14.25" hidden="1" customHeight="1" x14ac:dyDescent="0.2">
      <c r="B77" s="25" t="s">
        <v>65</v>
      </c>
      <c r="C77" s="10" t="s">
        <v>64</v>
      </c>
      <c r="D77" s="39" t="s">
        <v>64</v>
      </c>
      <c r="E77" s="40">
        <v>270622</v>
      </c>
      <c r="F77" s="37" t="s">
        <v>64</v>
      </c>
      <c r="G77" s="37" t="s">
        <v>64</v>
      </c>
      <c r="H77" s="37">
        <v>106.5</v>
      </c>
      <c r="I77" s="67"/>
    </row>
    <row r="78" spans="2:9" s="3" customFormat="1" ht="14.25" hidden="1" customHeight="1" x14ac:dyDescent="0.2">
      <c r="B78" s="25" t="s">
        <v>66</v>
      </c>
      <c r="C78" s="10" t="s">
        <v>64</v>
      </c>
      <c r="D78" s="39" t="s">
        <v>64</v>
      </c>
      <c r="E78" s="40">
        <v>60854522</v>
      </c>
      <c r="F78" s="37" t="s">
        <v>64</v>
      </c>
      <c r="G78" s="37" t="s">
        <v>64</v>
      </c>
      <c r="H78" s="37">
        <v>91.9</v>
      </c>
      <c r="I78" s="67"/>
    </row>
    <row r="79" spans="2:9" s="3" customFormat="1" ht="14.25" hidden="1" customHeight="1" x14ac:dyDescent="0.2">
      <c r="B79" s="25" t="s">
        <v>67</v>
      </c>
      <c r="C79" s="10" t="s">
        <v>64</v>
      </c>
      <c r="D79" s="39" t="s">
        <v>64</v>
      </c>
      <c r="E79" s="40">
        <v>56184337</v>
      </c>
      <c r="F79" s="37" t="s">
        <v>64</v>
      </c>
      <c r="G79" s="37" t="s">
        <v>64</v>
      </c>
      <c r="H79" s="37">
        <v>93.8</v>
      </c>
      <c r="I79" s="67"/>
    </row>
    <row r="80" spans="2:9" s="3" customFormat="1" ht="14.25" hidden="1" customHeight="1" x14ac:dyDescent="0.2">
      <c r="B80" s="25" t="s">
        <v>68</v>
      </c>
      <c r="C80" s="41">
        <v>138986</v>
      </c>
      <c r="D80" s="42">
        <v>88</v>
      </c>
      <c r="E80" s="43">
        <v>12235041</v>
      </c>
      <c r="F80" s="37">
        <v>149.9</v>
      </c>
      <c r="G80" s="37">
        <v>88.9</v>
      </c>
      <c r="H80" s="37">
        <v>132.69999999999999</v>
      </c>
      <c r="I80" s="67"/>
    </row>
    <row r="81" spans="2:9" s="3" customFormat="1" ht="14.25" hidden="1" customHeight="1" x14ac:dyDescent="0.2">
      <c r="B81" s="25" t="s">
        <v>69</v>
      </c>
      <c r="C81" s="44">
        <v>33441</v>
      </c>
      <c r="D81" s="45" t="s">
        <v>64</v>
      </c>
      <c r="E81" s="40" t="s">
        <v>64</v>
      </c>
      <c r="F81" s="37">
        <v>81</v>
      </c>
      <c r="G81" s="37" t="s">
        <v>64</v>
      </c>
      <c r="H81" s="37" t="s">
        <v>64</v>
      </c>
      <c r="I81" s="67"/>
    </row>
    <row r="82" spans="2:9" ht="12.75" hidden="1" customHeight="1" x14ac:dyDescent="0.2">
      <c r="C82" s="44"/>
      <c r="D82" s="45"/>
      <c r="E82" s="40"/>
      <c r="F82" s="37"/>
      <c r="G82" s="37"/>
      <c r="H82" s="37"/>
    </row>
    <row r="83" spans="2:9" ht="17.100000000000001" hidden="1" customHeight="1" x14ac:dyDescent="0.2">
      <c r="B83">
        <v>2006</v>
      </c>
      <c r="C83" s="44"/>
      <c r="D83" s="45"/>
      <c r="E83" s="40"/>
      <c r="F83" s="37"/>
      <c r="G83" s="37"/>
      <c r="H83" s="37"/>
    </row>
    <row r="84" spans="2:9" ht="27.75" hidden="1" customHeight="1" x14ac:dyDescent="0.2">
      <c r="B84" s="68" t="s">
        <v>62</v>
      </c>
      <c r="C84" s="44">
        <v>7991401</v>
      </c>
      <c r="D84" s="45">
        <v>25.6</v>
      </c>
      <c r="E84" s="40">
        <v>204495205</v>
      </c>
      <c r="F84" s="37"/>
      <c r="G84" s="37"/>
      <c r="H84" s="37"/>
    </row>
    <row r="85" spans="2:9" ht="17.25" hidden="1" customHeight="1" x14ac:dyDescent="0.2">
      <c r="B85" s="25" t="s">
        <v>63</v>
      </c>
      <c r="C85" s="18" t="s">
        <v>64</v>
      </c>
      <c r="D85" s="46" t="s">
        <v>64</v>
      </c>
      <c r="E85" s="47">
        <v>1577386</v>
      </c>
      <c r="F85" s="40"/>
      <c r="G85" s="40"/>
      <c r="H85" s="40"/>
    </row>
    <row r="86" spans="2:9" ht="17.25" hidden="1" customHeight="1" x14ac:dyDescent="0.2">
      <c r="B86" s="25" t="s">
        <v>65</v>
      </c>
      <c r="C86" s="12" t="s">
        <v>64</v>
      </c>
      <c r="D86" s="48" t="s">
        <v>64</v>
      </c>
      <c r="E86" s="10">
        <v>239452</v>
      </c>
      <c r="F86" s="37"/>
      <c r="G86" s="37"/>
      <c r="H86" s="37"/>
    </row>
    <row r="87" spans="2:9" ht="17.25" hidden="1" customHeight="1" x14ac:dyDescent="0.2">
      <c r="B87" s="25" t="s">
        <v>66</v>
      </c>
      <c r="C87" s="12" t="s">
        <v>64</v>
      </c>
      <c r="D87" s="48" t="s">
        <v>64</v>
      </c>
      <c r="E87" s="10">
        <v>57817800</v>
      </c>
      <c r="F87" s="37"/>
      <c r="G87" s="37"/>
      <c r="H87" s="37"/>
    </row>
    <row r="88" spans="2:9" ht="17.25" hidden="1" customHeight="1" x14ac:dyDescent="0.2">
      <c r="B88" s="25" t="s">
        <v>67</v>
      </c>
      <c r="C88" s="10" t="s">
        <v>64</v>
      </c>
      <c r="D88" s="39" t="s">
        <v>64</v>
      </c>
      <c r="E88" s="40">
        <v>53807452</v>
      </c>
      <c r="F88" s="37"/>
      <c r="G88" s="37"/>
      <c r="H88" s="37"/>
    </row>
    <row r="89" spans="2:9" ht="17.100000000000001" hidden="1" customHeight="1" x14ac:dyDescent="0.2">
      <c r="C89" s="12"/>
      <c r="D89" s="49"/>
      <c r="E89" s="44"/>
      <c r="F89" s="37"/>
      <c r="G89" s="37"/>
      <c r="H89" s="37"/>
    </row>
    <row r="90" spans="2:9" s="63" customFormat="1" ht="13.5" hidden="1" customHeight="1" x14ac:dyDescent="0.2">
      <c r="C90" s="10">
        <v>2006</v>
      </c>
      <c r="D90" s="39"/>
      <c r="E90" s="40"/>
      <c r="F90" s="37">
        <v>2005</v>
      </c>
      <c r="G90" s="37"/>
      <c r="H90" s="37"/>
    </row>
    <row r="91" spans="2:9" s="63" customFormat="1" ht="13.5" hidden="1" customHeight="1" x14ac:dyDescent="0.2">
      <c r="B91" s="72" t="s">
        <v>71</v>
      </c>
      <c r="C91" s="28">
        <v>825472</v>
      </c>
      <c r="D91" s="19">
        <v>138</v>
      </c>
      <c r="E91" s="50">
        <v>113596904</v>
      </c>
      <c r="F91" s="37">
        <v>858280</v>
      </c>
      <c r="G91" s="37">
        <v>156</v>
      </c>
      <c r="H91" s="37">
        <v>134091659</v>
      </c>
    </row>
    <row r="92" spans="2:9" s="63" customFormat="1" ht="13.5" hidden="1" customHeight="1" x14ac:dyDescent="0.2">
      <c r="B92" s="72"/>
      <c r="C92" s="51">
        <v>825472</v>
      </c>
      <c r="D92" s="45">
        <f>ROUND(E92/C92,1)</f>
        <v>27.5</v>
      </c>
      <c r="E92" s="40">
        <f>ROUND(E91/5,0)</f>
        <v>22719381</v>
      </c>
      <c r="F92" s="37">
        <v>858280</v>
      </c>
      <c r="G92" s="37">
        <f>ROUND(H92/F92,1)</f>
        <v>31.2</v>
      </c>
      <c r="H92" s="37">
        <f>ROUND(H91/5,0)</f>
        <v>26818332</v>
      </c>
    </row>
    <row r="93" spans="2:9" s="74" customFormat="1" ht="13.5" hidden="1" customHeight="1" x14ac:dyDescent="0.2">
      <c r="B93" s="73" t="s">
        <v>71</v>
      </c>
      <c r="C93" s="52">
        <v>825472</v>
      </c>
      <c r="D93" s="53">
        <v>27.5</v>
      </c>
      <c r="E93" s="47">
        <v>22719381</v>
      </c>
      <c r="F93" s="40">
        <f>ROUND(C93/F92*100,1)</f>
        <v>96.2</v>
      </c>
      <c r="G93" s="37">
        <f>ROUND(D93/G92*100,1)</f>
        <v>88.1</v>
      </c>
      <c r="H93" s="40">
        <f>ROUND(E93/H92*100,1)</f>
        <v>84.7</v>
      </c>
    </row>
    <row r="94" spans="2:9" s="63" customFormat="1" ht="13.5" hidden="1" customHeight="1" x14ac:dyDescent="0.2">
      <c r="C94" s="52">
        <v>2006</v>
      </c>
      <c r="D94" s="53"/>
      <c r="E94" s="47"/>
      <c r="F94" s="40">
        <v>2005</v>
      </c>
      <c r="G94" s="37"/>
      <c r="H94" s="40"/>
    </row>
    <row r="95" spans="2:9" s="63" customFormat="1" ht="13.5" hidden="1" customHeight="1" x14ac:dyDescent="0.2">
      <c r="B95" s="72" t="s">
        <v>72</v>
      </c>
      <c r="C95" s="10">
        <v>2390176</v>
      </c>
      <c r="D95" s="54">
        <v>38.5</v>
      </c>
      <c r="E95" s="40">
        <v>92023409</v>
      </c>
      <c r="F95" s="37">
        <v>2529222</v>
      </c>
      <c r="G95" s="37">
        <v>42.9</v>
      </c>
      <c r="H95" s="37">
        <v>108398018</v>
      </c>
    </row>
    <row r="96" spans="2:9" s="74" customFormat="1" ht="13.5" hidden="1" customHeight="1" x14ac:dyDescent="0.2">
      <c r="B96" s="73" t="s">
        <v>72</v>
      </c>
      <c r="C96" s="28">
        <v>2390176</v>
      </c>
      <c r="D96" s="19">
        <v>38.5</v>
      </c>
      <c r="E96" s="43">
        <v>92023409</v>
      </c>
      <c r="F96" s="37">
        <f>ROUND(C95/F95*100,1)</f>
        <v>94.5</v>
      </c>
      <c r="G96" s="55">
        <f>ROUND(D95/G95*100,1)</f>
        <v>89.7</v>
      </c>
      <c r="H96" s="37">
        <f>ROUND(E95/H95*100,1)</f>
        <v>84.9</v>
      </c>
    </row>
    <row r="97" spans="2:8" s="63" customFormat="1" ht="13.5" hidden="1" customHeight="1" x14ac:dyDescent="0.2">
      <c r="C97" s="10"/>
      <c r="D97" s="54"/>
      <c r="E97" s="40"/>
      <c r="F97" s="37"/>
      <c r="G97" s="37"/>
      <c r="H97" s="37"/>
    </row>
    <row r="98" spans="2:8" s="74" customFormat="1" ht="13.5" hidden="1" customHeight="1" x14ac:dyDescent="0.2">
      <c r="B98" s="73" t="s">
        <v>73</v>
      </c>
      <c r="C98">
        <f>C93+C96</f>
        <v>3215648</v>
      </c>
      <c r="D98">
        <f>ROUND(E98/C98,1)</f>
        <v>35.700000000000003</v>
      </c>
      <c r="E98">
        <f>E93+E96</f>
        <v>114742790</v>
      </c>
      <c r="F98">
        <f>ROUND(C98/C74*100,1)</f>
        <v>94.9</v>
      </c>
      <c r="G98">
        <f>ROUND(D98/D74*100,1)</f>
        <v>89.5</v>
      </c>
      <c r="H98">
        <f>ROUND(E98/E74*100,1)</f>
        <v>84.9</v>
      </c>
    </row>
    <row r="99" spans="2:8" s="63" customFormat="1" ht="13.5" hidden="1" customHeight="1" x14ac:dyDescent="0.2">
      <c r="C99"/>
      <c r="D99"/>
      <c r="E99"/>
      <c r="F99"/>
      <c r="G99"/>
      <c r="H99"/>
    </row>
    <row r="100" spans="2:8" ht="13.5" customHeight="1" x14ac:dyDescent="0.2"/>
    <row r="101" spans="2:8" ht="17.100000000000001" customHeight="1" x14ac:dyDescent="0.2">
      <c r="C101" s="35"/>
      <c r="D101" s="35"/>
      <c r="E101" s="35"/>
    </row>
    <row r="102" spans="2:8" ht="17.100000000000001" customHeight="1" x14ac:dyDescent="0.2">
      <c r="C102" s="35"/>
      <c r="D102" s="35"/>
      <c r="E102" s="35"/>
    </row>
    <row r="103" spans="2:8" ht="17.100000000000001" customHeight="1" x14ac:dyDescent="0.2">
      <c r="C103" s="35"/>
      <c r="D103" s="35"/>
      <c r="E103" s="35"/>
    </row>
    <row r="104" spans="2:8" ht="17.100000000000001" customHeight="1" x14ac:dyDescent="0.2">
      <c r="C104" s="35"/>
      <c r="D104" s="35"/>
      <c r="E104" s="35"/>
    </row>
    <row r="105" spans="2:8" ht="17.100000000000001" customHeight="1" x14ac:dyDescent="0.2">
      <c r="C105" s="35"/>
      <c r="D105" s="35"/>
      <c r="E105" s="35"/>
    </row>
    <row r="106" spans="2:8" ht="24.75" customHeight="1" x14ac:dyDescent="0.2">
      <c r="C106" s="35"/>
      <c r="D106" s="35"/>
      <c r="E106" s="35"/>
    </row>
    <row r="107" spans="2:8" ht="17.100000000000001" customHeight="1" x14ac:dyDescent="0.2">
      <c r="C107" s="35"/>
      <c r="D107" s="35"/>
      <c r="E107" s="35"/>
    </row>
    <row r="108" spans="2:8" ht="17.100000000000001" customHeight="1" x14ac:dyDescent="0.2">
      <c r="C108" s="35"/>
      <c r="D108" s="35"/>
      <c r="E108" s="35"/>
    </row>
    <row r="109" spans="2:8" ht="17.100000000000001" customHeight="1" x14ac:dyDescent="0.2">
      <c r="C109" s="35"/>
      <c r="D109" s="35"/>
      <c r="E109" s="35"/>
    </row>
    <row r="110" spans="2:8" ht="17.100000000000001" customHeight="1" x14ac:dyDescent="0.2">
      <c r="C110" s="35"/>
      <c r="D110" s="35"/>
      <c r="E110" s="35"/>
    </row>
    <row r="111" spans="2:8" ht="17.100000000000001" customHeight="1" x14ac:dyDescent="0.2">
      <c r="C111" s="35"/>
      <c r="D111" s="35"/>
      <c r="E111" s="35"/>
    </row>
    <row r="112" spans="2:8" ht="17.100000000000001" customHeight="1" x14ac:dyDescent="0.2"/>
    <row r="113" ht="17.100000000000001" customHeight="1" x14ac:dyDescent="0.2"/>
    <row r="114" ht="17.100000000000001" customHeight="1" x14ac:dyDescent="0.2"/>
    <row r="115" ht="17.100000000000001" customHeight="1" x14ac:dyDescent="0.2"/>
    <row r="116" ht="17.100000000000001" customHeight="1" x14ac:dyDescent="0.2"/>
    <row r="117" ht="17.100000000000001" customHeight="1" x14ac:dyDescent="0.2"/>
    <row r="118" ht="17.100000000000001" customHeight="1" x14ac:dyDescent="0.2"/>
    <row r="119" ht="17.100000000000001" customHeight="1" x14ac:dyDescent="0.2"/>
    <row r="120" ht="17.100000000000001" customHeight="1" x14ac:dyDescent="0.2"/>
    <row r="121" ht="17.100000000000001" customHeight="1" x14ac:dyDescent="0.2"/>
  </sheetData>
  <mergeCells count="5">
    <mergeCell ref="B3:B4"/>
    <mergeCell ref="C3:C4"/>
    <mergeCell ref="D3:D4"/>
    <mergeCell ref="E3:E4"/>
    <mergeCell ref="F4:H4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39"/>
  <sheetViews>
    <sheetView workbookViewId="0">
      <selection activeCell="B1" sqref="B1"/>
    </sheetView>
  </sheetViews>
  <sheetFormatPr defaultRowHeight="12.75" x14ac:dyDescent="0.2"/>
  <cols>
    <col min="1" max="1" width="2.28515625" customWidth="1"/>
    <col min="2" max="2" width="31.140625" customWidth="1"/>
    <col min="3" max="3" width="13.5703125" customWidth="1"/>
    <col min="4" max="4" width="11.140625" customWidth="1"/>
    <col min="5" max="5" width="12.5703125" bestFit="1" customWidth="1"/>
    <col min="6" max="6" width="12.85546875" customWidth="1"/>
    <col min="7" max="7" width="9.85546875" customWidth="1"/>
    <col min="8" max="8" width="12.85546875" customWidth="1"/>
    <col min="9" max="9" width="8" customWidth="1"/>
    <col min="10" max="11" width="0" hidden="1" customWidth="1"/>
    <col min="12" max="12" width="10.42578125" hidden="1" customWidth="1"/>
    <col min="13" max="16" width="0" hidden="1" customWidth="1"/>
  </cols>
  <sheetData>
    <row r="1" spans="2:9" ht="14.25" x14ac:dyDescent="0.2">
      <c r="B1" s="76">
        <v>90</v>
      </c>
      <c r="H1" s="1"/>
    </row>
    <row r="2" spans="2:9" ht="20.25" customHeight="1" x14ac:dyDescent="0.2">
      <c r="B2" s="2" t="s">
        <v>128</v>
      </c>
      <c r="C2" s="3"/>
      <c r="I2" s="61"/>
    </row>
    <row r="3" spans="2:9" ht="44.25" customHeight="1" x14ac:dyDescent="0.2">
      <c r="B3" s="163" t="s">
        <v>0</v>
      </c>
      <c r="C3" s="165" t="s">
        <v>42</v>
      </c>
      <c r="D3" s="166" t="s">
        <v>4</v>
      </c>
      <c r="E3" s="166" t="s">
        <v>5</v>
      </c>
      <c r="F3" s="82" t="s">
        <v>74</v>
      </c>
      <c r="G3" s="83" t="s">
        <v>6</v>
      </c>
      <c r="H3" s="83" t="s">
        <v>7</v>
      </c>
    </row>
    <row r="4" spans="2:9" ht="19.5" customHeight="1" x14ac:dyDescent="0.25">
      <c r="B4" s="164"/>
      <c r="C4" s="165"/>
      <c r="D4" s="166"/>
      <c r="E4" s="167"/>
      <c r="F4" s="172" t="s">
        <v>112</v>
      </c>
      <c r="G4" s="173"/>
      <c r="H4" s="173"/>
    </row>
    <row r="5" spans="2:9" ht="12" customHeight="1" x14ac:dyDescent="0.2">
      <c r="B5" s="4"/>
      <c r="C5" s="5"/>
      <c r="D5" s="6"/>
      <c r="E5" s="7"/>
      <c r="F5" s="8"/>
      <c r="G5" s="8"/>
      <c r="H5" s="9"/>
    </row>
    <row r="6" spans="2:9" ht="30" customHeight="1" x14ac:dyDescent="0.25">
      <c r="B6" s="91" t="s">
        <v>51</v>
      </c>
      <c r="C6" s="10">
        <v>418</v>
      </c>
      <c r="D6" s="11">
        <v>4.4000000000000004</v>
      </c>
      <c r="E6" s="12">
        <v>1832</v>
      </c>
      <c r="F6" s="11">
        <v>127.4</v>
      </c>
      <c r="G6" s="11">
        <v>83</v>
      </c>
      <c r="H6" s="11">
        <v>106</v>
      </c>
    </row>
    <row r="7" spans="2:9" ht="24" customHeight="1" x14ac:dyDescent="0.25">
      <c r="B7" s="92" t="s">
        <v>52</v>
      </c>
      <c r="C7" s="10">
        <v>55</v>
      </c>
      <c r="D7" s="11">
        <v>1.2</v>
      </c>
      <c r="E7" s="12">
        <v>65</v>
      </c>
      <c r="F7" s="11">
        <v>305.60000000000002</v>
      </c>
      <c r="G7" s="11">
        <v>27.3</v>
      </c>
      <c r="H7" s="11">
        <v>81.3</v>
      </c>
    </row>
    <row r="8" spans="2:9" ht="24" customHeight="1" x14ac:dyDescent="0.25">
      <c r="B8" s="92" t="s">
        <v>53</v>
      </c>
      <c r="C8" s="10" t="s">
        <v>86</v>
      </c>
      <c r="D8" s="10" t="s">
        <v>86</v>
      </c>
      <c r="E8" s="10" t="s">
        <v>86</v>
      </c>
      <c r="F8" s="10" t="s">
        <v>86</v>
      </c>
      <c r="G8" s="10" t="s">
        <v>86</v>
      </c>
      <c r="H8" s="10" t="s">
        <v>86</v>
      </c>
    </row>
    <row r="9" spans="2:9" ht="24" customHeight="1" x14ac:dyDescent="0.25">
      <c r="B9" s="92" t="s">
        <v>54</v>
      </c>
      <c r="C9" s="10" t="s">
        <v>86</v>
      </c>
      <c r="D9" s="10" t="s">
        <v>86</v>
      </c>
      <c r="E9" s="10" t="s">
        <v>86</v>
      </c>
      <c r="F9" s="10" t="s">
        <v>86</v>
      </c>
      <c r="G9" s="10" t="s">
        <v>86</v>
      </c>
      <c r="H9" s="10" t="s">
        <v>86</v>
      </c>
    </row>
    <row r="10" spans="2:9" ht="30" customHeight="1" x14ac:dyDescent="0.25">
      <c r="B10" s="92" t="s">
        <v>55</v>
      </c>
      <c r="C10" s="10">
        <v>92</v>
      </c>
      <c r="D10" s="11">
        <v>4</v>
      </c>
      <c r="E10" s="12">
        <v>322</v>
      </c>
      <c r="F10" s="134" t="s">
        <v>87</v>
      </c>
      <c r="G10" s="11">
        <v>148.1</v>
      </c>
      <c r="H10" s="134" t="s">
        <v>87</v>
      </c>
    </row>
    <row r="11" spans="2:9" ht="24" customHeight="1" x14ac:dyDescent="0.25">
      <c r="B11" s="92" t="s">
        <v>56</v>
      </c>
      <c r="C11" s="10">
        <v>56</v>
      </c>
      <c r="D11" s="11">
        <v>8.9</v>
      </c>
      <c r="E11" s="12">
        <v>497</v>
      </c>
      <c r="F11" s="11">
        <v>42.1</v>
      </c>
      <c r="G11" s="11">
        <v>114.1</v>
      </c>
      <c r="H11" s="11">
        <v>48</v>
      </c>
    </row>
    <row r="12" spans="2:9" ht="24" customHeight="1" x14ac:dyDescent="0.25">
      <c r="B12" s="92" t="s">
        <v>57</v>
      </c>
      <c r="C12" s="10">
        <v>214</v>
      </c>
      <c r="D12" s="11">
        <v>4.4000000000000004</v>
      </c>
      <c r="E12" s="12">
        <v>948</v>
      </c>
      <c r="F12" s="11">
        <v>134.6</v>
      </c>
      <c r="G12" s="11">
        <v>133.30000000000001</v>
      </c>
      <c r="H12" s="11">
        <v>179.2</v>
      </c>
    </row>
    <row r="13" spans="2:9" ht="30" customHeight="1" x14ac:dyDescent="0.25">
      <c r="B13" s="91" t="s">
        <v>58</v>
      </c>
      <c r="C13" s="10">
        <v>8172</v>
      </c>
      <c r="D13" s="102">
        <v>220</v>
      </c>
      <c r="E13" s="12">
        <v>1798072</v>
      </c>
      <c r="F13" s="11">
        <v>107</v>
      </c>
      <c r="G13" s="11">
        <v>77</v>
      </c>
      <c r="H13" s="11">
        <v>82.4</v>
      </c>
    </row>
    <row r="14" spans="2:9" ht="24" customHeight="1" x14ac:dyDescent="0.25">
      <c r="B14" s="92" t="s">
        <v>52</v>
      </c>
      <c r="C14" s="10">
        <v>278</v>
      </c>
      <c r="D14" s="102">
        <v>147</v>
      </c>
      <c r="E14" s="12">
        <v>40959</v>
      </c>
      <c r="F14" s="11">
        <v>100</v>
      </c>
      <c r="G14" s="11">
        <v>82</v>
      </c>
      <c r="H14" s="11">
        <v>82.2</v>
      </c>
    </row>
    <row r="15" spans="2:9" ht="24" customHeight="1" x14ac:dyDescent="0.25">
      <c r="B15" s="92" t="s">
        <v>53</v>
      </c>
      <c r="C15" s="10">
        <v>3776</v>
      </c>
      <c r="D15" s="102">
        <v>288</v>
      </c>
      <c r="E15" s="12">
        <v>1089159</v>
      </c>
      <c r="F15" s="11">
        <v>91.7</v>
      </c>
      <c r="G15" s="11">
        <v>82.5</v>
      </c>
      <c r="H15" s="11">
        <v>75.8</v>
      </c>
    </row>
    <row r="16" spans="2:9" ht="24" customHeight="1" x14ac:dyDescent="0.25">
      <c r="B16" s="92" t="s">
        <v>54</v>
      </c>
      <c r="C16" s="10" t="s">
        <v>86</v>
      </c>
      <c r="D16" s="10" t="s">
        <v>86</v>
      </c>
      <c r="E16" s="10" t="s">
        <v>86</v>
      </c>
      <c r="F16" s="10" t="s">
        <v>86</v>
      </c>
      <c r="G16" s="10" t="s">
        <v>86</v>
      </c>
      <c r="H16" s="10" t="s">
        <v>86</v>
      </c>
    </row>
    <row r="17" spans="2:17" ht="30" customHeight="1" x14ac:dyDescent="0.25">
      <c r="B17" s="92" t="s">
        <v>55</v>
      </c>
      <c r="C17" s="10">
        <v>1184</v>
      </c>
      <c r="D17" s="102">
        <v>216</v>
      </c>
      <c r="E17" s="12">
        <v>255734</v>
      </c>
      <c r="F17" s="11">
        <v>672.7</v>
      </c>
      <c r="G17" s="11">
        <v>85.4</v>
      </c>
      <c r="H17" s="11">
        <v>574.6</v>
      </c>
    </row>
    <row r="18" spans="2:17" ht="24" customHeight="1" x14ac:dyDescent="0.25">
      <c r="B18" s="92" t="s">
        <v>56</v>
      </c>
      <c r="C18" s="10">
        <v>1861</v>
      </c>
      <c r="D18" s="102">
        <v>171</v>
      </c>
      <c r="E18" s="12">
        <v>318619</v>
      </c>
      <c r="F18" s="11">
        <v>77.7</v>
      </c>
      <c r="G18" s="11">
        <v>70.8</v>
      </c>
      <c r="H18" s="11">
        <v>55.1</v>
      </c>
    </row>
    <row r="19" spans="2:17" ht="24" customHeight="1" x14ac:dyDescent="0.25">
      <c r="B19" s="92" t="s">
        <v>57</v>
      </c>
      <c r="C19" s="10">
        <v>1073</v>
      </c>
      <c r="D19" s="102">
        <v>87</v>
      </c>
      <c r="E19" s="12">
        <v>93601</v>
      </c>
      <c r="F19" s="11">
        <v>159.9</v>
      </c>
      <c r="G19" s="11">
        <v>80.599999999999994</v>
      </c>
      <c r="H19" s="11">
        <v>129.30000000000001</v>
      </c>
    </row>
    <row r="20" spans="2:17" ht="24" customHeight="1" x14ac:dyDescent="0.25">
      <c r="B20" s="85" t="s">
        <v>38</v>
      </c>
      <c r="C20" s="10">
        <v>24</v>
      </c>
      <c r="D20" s="102">
        <v>96</v>
      </c>
      <c r="E20" s="12">
        <v>2301</v>
      </c>
      <c r="F20" s="11">
        <v>66.7</v>
      </c>
      <c r="G20" s="11">
        <v>29.3</v>
      </c>
      <c r="H20" s="11">
        <v>19.600000000000001</v>
      </c>
    </row>
    <row r="21" spans="2:17" ht="24" customHeight="1" x14ac:dyDescent="0.25">
      <c r="B21" s="96" t="s">
        <v>1</v>
      </c>
      <c r="C21" s="15"/>
      <c r="D21" s="16"/>
      <c r="E21" s="15"/>
      <c r="F21" s="11"/>
      <c r="G21" s="11"/>
      <c r="H21" s="11"/>
    </row>
    <row r="22" spans="2:17" s="112" customFormat="1" ht="24" customHeight="1" x14ac:dyDescent="0.25">
      <c r="B22" s="97" t="s">
        <v>39</v>
      </c>
      <c r="C22" s="28">
        <v>6</v>
      </c>
      <c r="D22" s="110">
        <v>180</v>
      </c>
      <c r="E22" s="18">
        <v>1079</v>
      </c>
      <c r="F22" s="26">
        <v>28.6</v>
      </c>
      <c r="G22" s="26">
        <v>32.299999999999997</v>
      </c>
      <c r="H22" s="26">
        <v>9.1999999999999993</v>
      </c>
    </row>
    <row r="23" spans="2:17" s="3" customFormat="1" ht="24" customHeight="1" x14ac:dyDescent="0.25">
      <c r="B23" s="98" t="s">
        <v>60</v>
      </c>
      <c r="C23" s="10">
        <v>14108</v>
      </c>
      <c r="D23" s="102">
        <v>320</v>
      </c>
      <c r="E23" s="12">
        <v>4515554</v>
      </c>
      <c r="F23" s="11">
        <v>98.4</v>
      </c>
      <c r="G23" s="11">
        <v>89.3</v>
      </c>
      <c r="H23" s="11">
        <v>87.8</v>
      </c>
      <c r="J23" s="3" t="e">
        <f>ROUND(C23/#REF!*100,1)</f>
        <v>#REF!</v>
      </c>
      <c r="K23" s="3" t="e">
        <f>ROUND(D23/#REF!*100,1)</f>
        <v>#REF!</v>
      </c>
      <c r="L23" s="3" t="e">
        <f>ROUND(E23/#REF!*100,1)</f>
        <v>#REF!</v>
      </c>
      <c r="M23" s="13" t="e">
        <f>F23-J23</f>
        <v>#REF!</v>
      </c>
      <c r="N23" s="13" t="e">
        <f>G23-K23</f>
        <v>#REF!</v>
      </c>
      <c r="O23" s="13" t="e">
        <f>H23-L23</f>
        <v>#REF!</v>
      </c>
    </row>
    <row r="24" spans="2:17" s="3" customFormat="1" ht="33" customHeight="1" x14ac:dyDescent="0.25">
      <c r="B24" s="98" t="s">
        <v>113</v>
      </c>
      <c r="C24" s="10">
        <v>54288</v>
      </c>
      <c r="D24" s="11">
        <v>29.6</v>
      </c>
      <c r="E24" s="12">
        <v>1604494</v>
      </c>
      <c r="F24" s="11">
        <v>107.8</v>
      </c>
      <c r="G24" s="11">
        <v>166.3</v>
      </c>
      <c r="H24" s="11">
        <v>179.2</v>
      </c>
      <c r="J24" s="3" t="e">
        <f>ROUND(C24/#REF!*100,1)</f>
        <v>#REF!</v>
      </c>
      <c r="K24" s="3" t="e">
        <f>ROUND(D24/#REF!*100,1)</f>
        <v>#REF!</v>
      </c>
      <c r="L24" s="3" t="e">
        <f>ROUND(E24/#REF!*100,1)</f>
        <v>#REF!</v>
      </c>
      <c r="M24" s="13" t="e">
        <f t="shared" ref="M24:O32" si="0">F24-J24</f>
        <v>#REF!</v>
      </c>
      <c r="N24" s="13" t="e">
        <f t="shared" si="0"/>
        <v>#REF!</v>
      </c>
      <c r="O24" s="13" t="e">
        <f t="shared" si="0"/>
        <v>#REF!</v>
      </c>
      <c r="Q24" s="79"/>
    </row>
    <row r="25" spans="2:17" s="3" customFormat="1" ht="24" customHeight="1" x14ac:dyDescent="0.25">
      <c r="B25" s="99" t="s">
        <v>82</v>
      </c>
      <c r="C25" s="10">
        <v>38067</v>
      </c>
      <c r="D25" s="11">
        <v>36.4</v>
      </c>
      <c r="E25" s="12">
        <v>1384187</v>
      </c>
      <c r="F25" s="11">
        <v>115.8</v>
      </c>
      <c r="G25" s="11">
        <v>169.3</v>
      </c>
      <c r="H25" s="11">
        <v>196.2</v>
      </c>
      <c r="J25" s="3" t="e">
        <f>ROUND(C25/#REF!*100,1)</f>
        <v>#REF!</v>
      </c>
      <c r="K25" s="3" t="e">
        <f>ROUND(D25/#REF!*100,1)</f>
        <v>#REF!</v>
      </c>
      <c r="L25" s="3" t="e">
        <f>ROUND(E25/#REF!*100,1)</f>
        <v>#REF!</v>
      </c>
      <c r="M25" s="13" t="e">
        <f t="shared" si="0"/>
        <v>#REF!</v>
      </c>
      <c r="N25" s="13" t="e">
        <f t="shared" si="0"/>
        <v>#REF!</v>
      </c>
      <c r="O25" s="13" t="e">
        <f t="shared" si="0"/>
        <v>#REF!</v>
      </c>
    </row>
    <row r="26" spans="2:17" s="3" customFormat="1" ht="24" customHeight="1" x14ac:dyDescent="0.25">
      <c r="B26" s="99" t="s">
        <v>83</v>
      </c>
      <c r="C26" s="10">
        <v>16221</v>
      </c>
      <c r="D26" s="11">
        <v>13.6</v>
      </c>
      <c r="E26" s="12">
        <v>220307</v>
      </c>
      <c r="F26" s="11">
        <v>92.7</v>
      </c>
      <c r="G26" s="11">
        <v>125.9</v>
      </c>
      <c r="H26" s="11">
        <v>116.2</v>
      </c>
      <c r="J26" s="3" t="e">
        <f>ROUND(C26/#REF!*100,1)</f>
        <v>#REF!</v>
      </c>
      <c r="K26" s="3" t="e">
        <f>ROUND(D26/#REF!*100,1)</f>
        <v>#REF!</v>
      </c>
      <c r="L26" s="3" t="e">
        <f>ROUND(E26/#REF!*100,1)</f>
        <v>#REF!</v>
      </c>
      <c r="M26" s="13" t="e">
        <f t="shared" si="0"/>
        <v>#REF!</v>
      </c>
      <c r="N26" s="13" t="e">
        <f t="shared" si="0"/>
        <v>#REF!</v>
      </c>
      <c r="O26" s="13" t="e">
        <f t="shared" si="0"/>
        <v>#REF!</v>
      </c>
    </row>
    <row r="27" spans="2:17" s="3" customFormat="1" ht="24" customHeight="1" x14ac:dyDescent="0.25">
      <c r="B27" s="100" t="s">
        <v>62</v>
      </c>
      <c r="C27" s="10">
        <v>71908</v>
      </c>
      <c r="D27" s="11">
        <v>54.1</v>
      </c>
      <c r="E27" s="12">
        <v>3893807</v>
      </c>
      <c r="F27" s="11">
        <v>98.5</v>
      </c>
      <c r="G27" s="11">
        <v>79.900000000000006</v>
      </c>
      <c r="H27" s="11">
        <v>78.7</v>
      </c>
      <c r="J27" s="3" t="e">
        <f>ROUND(C27/#REF!*100,1)</f>
        <v>#REF!</v>
      </c>
      <c r="K27" s="3" t="e">
        <f>ROUND(D27/#REF!*100,1)</f>
        <v>#REF!</v>
      </c>
      <c r="L27" s="3" t="e">
        <f>ROUND(E27/#REF!*100,1)</f>
        <v>#REF!</v>
      </c>
      <c r="M27" s="13" t="e">
        <f t="shared" si="0"/>
        <v>#REF!</v>
      </c>
      <c r="N27" s="13" t="e">
        <f t="shared" si="0"/>
        <v>#REF!</v>
      </c>
      <c r="O27" s="13" t="e">
        <f t="shared" si="0"/>
        <v>#REF!</v>
      </c>
    </row>
    <row r="28" spans="2:17" s="3" customFormat="1" ht="24" customHeight="1" x14ac:dyDescent="0.25">
      <c r="B28" s="98" t="s">
        <v>63</v>
      </c>
      <c r="C28" s="10" t="s">
        <v>64</v>
      </c>
      <c r="D28" s="10" t="s">
        <v>64</v>
      </c>
      <c r="E28" s="12">
        <v>62544</v>
      </c>
      <c r="F28" s="10" t="s">
        <v>64</v>
      </c>
      <c r="G28" s="10" t="s">
        <v>64</v>
      </c>
      <c r="H28" s="11">
        <v>161.9</v>
      </c>
      <c r="J28" s="3" t="e">
        <f>ROUND(C28/#REF!*100,1)</f>
        <v>#VALUE!</v>
      </c>
      <c r="K28" s="3" t="e">
        <f>ROUND(D28/#REF!*100,1)</f>
        <v>#VALUE!</v>
      </c>
      <c r="L28" s="3" t="e">
        <f>ROUND(E28/#REF!*100,1)</f>
        <v>#REF!</v>
      </c>
      <c r="M28" s="13" t="e">
        <f t="shared" si="0"/>
        <v>#VALUE!</v>
      </c>
      <c r="N28" s="13" t="e">
        <f t="shared" si="0"/>
        <v>#VALUE!</v>
      </c>
      <c r="O28" s="13" t="e">
        <f t="shared" si="0"/>
        <v>#REF!</v>
      </c>
    </row>
    <row r="29" spans="2:17" s="3" customFormat="1" ht="24" customHeight="1" x14ac:dyDescent="0.25">
      <c r="B29" s="98" t="s">
        <v>65</v>
      </c>
      <c r="C29" s="10" t="s">
        <v>64</v>
      </c>
      <c r="D29" s="10" t="s">
        <v>64</v>
      </c>
      <c r="E29" s="12">
        <v>3664</v>
      </c>
      <c r="F29" s="10" t="s">
        <v>64</v>
      </c>
      <c r="G29" s="10" t="s">
        <v>64</v>
      </c>
      <c r="H29" s="11">
        <v>106.3</v>
      </c>
      <c r="J29" s="3" t="e">
        <f>ROUND(C29/#REF!*100,1)</f>
        <v>#VALUE!</v>
      </c>
      <c r="K29" s="3" t="e">
        <f>ROUND(D29/#REF!*100,1)</f>
        <v>#VALUE!</v>
      </c>
      <c r="L29" s="3" t="e">
        <f>ROUND(E29/#REF!*100,1)</f>
        <v>#REF!</v>
      </c>
      <c r="M29" s="13" t="e">
        <f t="shared" si="0"/>
        <v>#VALUE!</v>
      </c>
      <c r="N29" s="13" t="e">
        <f t="shared" si="0"/>
        <v>#VALUE!</v>
      </c>
      <c r="O29" s="13" t="e">
        <f t="shared" si="0"/>
        <v>#REF!</v>
      </c>
    </row>
    <row r="30" spans="2:17" s="3" customFormat="1" ht="24" customHeight="1" x14ac:dyDescent="0.25">
      <c r="B30" s="98" t="s">
        <v>66</v>
      </c>
      <c r="C30" s="10" t="s">
        <v>64</v>
      </c>
      <c r="D30" s="10" t="s">
        <v>64</v>
      </c>
      <c r="E30" s="12">
        <v>1590887</v>
      </c>
      <c r="F30" s="10" t="s">
        <v>64</v>
      </c>
      <c r="G30" s="10" t="s">
        <v>64</v>
      </c>
      <c r="H30" s="11">
        <v>63</v>
      </c>
      <c r="J30" s="3" t="e">
        <f>ROUND(C30/#REF!*100,1)</f>
        <v>#VALUE!</v>
      </c>
      <c r="K30" s="3" t="e">
        <f>ROUND(D30/#REF!*100,1)</f>
        <v>#VALUE!</v>
      </c>
      <c r="L30" s="3" t="e">
        <f>ROUND(E30/#REF!*100,1)</f>
        <v>#REF!</v>
      </c>
      <c r="M30" s="13" t="e">
        <f t="shared" si="0"/>
        <v>#VALUE!</v>
      </c>
      <c r="N30" s="13" t="e">
        <f t="shared" si="0"/>
        <v>#VALUE!</v>
      </c>
      <c r="O30" s="13" t="e">
        <f t="shared" si="0"/>
        <v>#REF!</v>
      </c>
    </row>
    <row r="31" spans="2:17" s="3" customFormat="1" ht="24" customHeight="1" x14ac:dyDescent="0.25">
      <c r="B31" s="98" t="s">
        <v>67</v>
      </c>
      <c r="C31" s="10" t="s">
        <v>64</v>
      </c>
      <c r="D31" s="10" t="s">
        <v>64</v>
      </c>
      <c r="E31" s="12">
        <v>1590196</v>
      </c>
      <c r="F31" s="10" t="s">
        <v>64</v>
      </c>
      <c r="G31" s="10" t="s">
        <v>64</v>
      </c>
      <c r="H31" s="11">
        <v>63</v>
      </c>
      <c r="J31" s="3" t="e">
        <f>ROUND(C31/#REF!*100,1)</f>
        <v>#VALUE!</v>
      </c>
      <c r="K31" s="3" t="e">
        <f>ROUND(D31/#REF!*100,1)</f>
        <v>#VALUE!</v>
      </c>
      <c r="L31" s="3" t="e">
        <f>ROUND(E31/#REF!*100,1)</f>
        <v>#REF!</v>
      </c>
      <c r="M31" s="13" t="e">
        <f t="shared" si="0"/>
        <v>#VALUE!</v>
      </c>
      <c r="N31" s="13" t="e">
        <f t="shared" si="0"/>
        <v>#VALUE!</v>
      </c>
      <c r="O31" s="13" t="e">
        <f t="shared" si="0"/>
        <v>#REF!</v>
      </c>
    </row>
    <row r="32" spans="2:17" s="3" customFormat="1" ht="24" customHeight="1" x14ac:dyDescent="0.25">
      <c r="B32" s="98" t="s">
        <v>68</v>
      </c>
      <c r="C32" s="10">
        <v>397</v>
      </c>
      <c r="D32" s="102">
        <v>171</v>
      </c>
      <c r="E32" s="12">
        <v>67706</v>
      </c>
      <c r="F32" s="11">
        <v>147</v>
      </c>
      <c r="G32" s="11">
        <v>90.5</v>
      </c>
      <c r="H32" s="11">
        <v>132.4</v>
      </c>
      <c r="J32" s="3" t="e">
        <f>ROUND(C32/#REF!*100,1)</f>
        <v>#REF!</v>
      </c>
      <c r="K32" s="3" t="e">
        <f>ROUND(D32/#REF!*100,1)</f>
        <v>#REF!</v>
      </c>
      <c r="L32" s="3" t="e">
        <f>ROUND(E32/#REF!*100,1)</f>
        <v>#REF!</v>
      </c>
      <c r="M32" s="13" t="e">
        <f t="shared" si="0"/>
        <v>#REF!</v>
      </c>
      <c r="N32" s="13" t="e">
        <f t="shared" si="0"/>
        <v>#REF!</v>
      </c>
      <c r="O32" s="13" t="e">
        <f t="shared" si="0"/>
        <v>#REF!</v>
      </c>
    </row>
    <row r="33" spans="2:15" s="23" customFormat="1" ht="24" customHeight="1" x14ac:dyDescent="0.25">
      <c r="B33" s="98" t="s">
        <v>69</v>
      </c>
      <c r="C33" s="10">
        <v>253</v>
      </c>
      <c r="D33" s="10" t="s">
        <v>64</v>
      </c>
      <c r="E33" s="10" t="s">
        <v>64</v>
      </c>
      <c r="F33" s="11">
        <v>109.5</v>
      </c>
      <c r="G33" s="10" t="s">
        <v>64</v>
      </c>
      <c r="H33" s="10" t="s">
        <v>64</v>
      </c>
      <c r="J33" s="3"/>
      <c r="K33" s="3"/>
      <c r="L33" s="3"/>
      <c r="M33" s="13"/>
      <c r="N33" s="13"/>
      <c r="O33" s="13"/>
    </row>
    <row r="34" spans="2:15" ht="17.100000000000001" customHeight="1" x14ac:dyDescent="0.2">
      <c r="C34" s="43"/>
      <c r="D34" s="64"/>
      <c r="E34" s="43"/>
      <c r="F34" s="64"/>
      <c r="G34" s="64"/>
      <c r="H34" s="64"/>
    </row>
    <row r="38" spans="2:15" x14ac:dyDescent="0.2">
      <c r="C38" s="108"/>
      <c r="D38" s="109"/>
      <c r="E38" s="108"/>
    </row>
    <row r="39" spans="2:15" x14ac:dyDescent="0.2">
      <c r="C39" s="108"/>
    </row>
  </sheetData>
  <mergeCells count="5">
    <mergeCell ref="B3:B4"/>
    <mergeCell ref="C3:C4"/>
    <mergeCell ref="D3:D4"/>
    <mergeCell ref="E3:E4"/>
    <mergeCell ref="F4:H4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5"/>
  <sheetViews>
    <sheetView zoomScaleNormal="100" workbookViewId="0">
      <selection activeCell="D1" sqref="D1:D1048576"/>
    </sheetView>
  </sheetViews>
  <sheetFormatPr defaultRowHeight="12.75" x14ac:dyDescent="0.2"/>
  <cols>
    <col min="1" max="1" width="29.28515625" style="61" customWidth="1"/>
    <col min="2" max="2" width="3.28515625" style="61" customWidth="1"/>
    <col min="3" max="3" width="13.42578125" style="61" customWidth="1"/>
    <col min="4" max="4" width="12.5703125" style="61" customWidth="1"/>
    <col min="5" max="5" width="13" style="61" customWidth="1"/>
    <col min="6" max="6" width="12.85546875" style="61" customWidth="1"/>
    <col min="7" max="7" width="13" style="61" customWidth="1"/>
    <col min="8" max="8" width="12.85546875" style="61" customWidth="1"/>
    <col min="9" max="9" width="12.5703125" style="61" customWidth="1"/>
    <col min="10" max="10" width="10.140625" bestFit="1" customWidth="1"/>
  </cols>
  <sheetData>
    <row r="1" spans="1:10" ht="15.75" customHeight="1" x14ac:dyDescent="0.25">
      <c r="A1" s="114"/>
      <c r="I1" s="162">
        <v>91</v>
      </c>
    </row>
    <row r="2" spans="1:10" ht="25.5" customHeight="1" x14ac:dyDescent="0.3">
      <c r="A2" s="115" t="s">
        <v>129</v>
      </c>
      <c r="B2" s="116"/>
      <c r="C2" s="67"/>
    </row>
    <row r="3" spans="1:10" ht="15" customHeight="1" x14ac:dyDescent="0.2">
      <c r="A3" s="185" t="s">
        <v>88</v>
      </c>
      <c r="B3" s="185"/>
      <c r="C3" s="174" t="s">
        <v>2</v>
      </c>
      <c r="D3" s="174" t="s">
        <v>89</v>
      </c>
      <c r="E3" s="174" t="s">
        <v>90</v>
      </c>
      <c r="F3" s="174" t="s">
        <v>91</v>
      </c>
      <c r="G3" s="177" t="s">
        <v>92</v>
      </c>
      <c r="H3" s="174" t="s">
        <v>93</v>
      </c>
      <c r="I3" s="180" t="s">
        <v>94</v>
      </c>
    </row>
    <row r="4" spans="1:10" ht="12" customHeight="1" x14ac:dyDescent="0.2">
      <c r="A4" s="183" t="s">
        <v>95</v>
      </c>
      <c r="B4" s="183"/>
      <c r="C4" s="175"/>
      <c r="D4" s="175"/>
      <c r="E4" s="175"/>
      <c r="F4" s="175"/>
      <c r="G4" s="178"/>
      <c r="H4" s="175"/>
      <c r="I4" s="181"/>
    </row>
    <row r="5" spans="1:10" ht="12" customHeight="1" x14ac:dyDescent="0.2">
      <c r="A5" s="183" t="s">
        <v>96</v>
      </c>
      <c r="B5" s="183"/>
      <c r="C5" s="175"/>
      <c r="D5" s="175"/>
      <c r="E5" s="175"/>
      <c r="F5" s="175"/>
      <c r="G5" s="178"/>
      <c r="H5" s="175"/>
      <c r="I5" s="181"/>
    </row>
    <row r="6" spans="1:10" ht="12" customHeight="1" x14ac:dyDescent="0.2">
      <c r="A6" s="184" t="s">
        <v>97</v>
      </c>
      <c r="B6" s="184"/>
      <c r="C6" s="176"/>
      <c r="D6" s="176"/>
      <c r="E6" s="176"/>
      <c r="F6" s="176"/>
      <c r="G6" s="179"/>
      <c r="H6" s="176"/>
      <c r="I6" s="182"/>
    </row>
    <row r="7" spans="1:10" ht="9" customHeight="1" x14ac:dyDescent="0.2">
      <c r="A7" s="77"/>
      <c r="B7" s="77"/>
      <c r="C7" s="8"/>
      <c r="D7" s="117"/>
      <c r="E7" s="8"/>
      <c r="F7" s="8"/>
      <c r="G7" s="117"/>
      <c r="H7" s="8"/>
      <c r="I7" s="117"/>
    </row>
    <row r="8" spans="1:10" s="3" customFormat="1" ht="21.95" customHeight="1" x14ac:dyDescent="0.25">
      <c r="A8" s="118" t="s">
        <v>98</v>
      </c>
      <c r="B8" s="119" t="s">
        <v>99</v>
      </c>
      <c r="C8" s="145">
        <v>7511848</v>
      </c>
      <c r="D8" s="145">
        <v>1508908</v>
      </c>
      <c r="E8" s="145">
        <v>424810</v>
      </c>
      <c r="F8" s="145">
        <v>1719571</v>
      </c>
      <c r="G8" s="146">
        <v>1633688</v>
      </c>
      <c r="H8" s="145">
        <v>846612</v>
      </c>
      <c r="I8" s="146">
        <v>1378259</v>
      </c>
      <c r="J8" s="79"/>
    </row>
    <row r="9" spans="1:10" s="3" customFormat="1" ht="21.95" customHeight="1" x14ac:dyDescent="0.25">
      <c r="A9" s="118"/>
      <c r="B9" s="119" t="s">
        <v>100</v>
      </c>
      <c r="C9" s="147">
        <v>37.299999999999997</v>
      </c>
      <c r="D9" s="147">
        <v>29.1</v>
      </c>
      <c r="E9" s="147">
        <v>36.200000000000003</v>
      </c>
      <c r="F9" s="147">
        <v>33.299999999999997</v>
      </c>
      <c r="G9" s="148">
        <v>41</v>
      </c>
      <c r="H9" s="147">
        <v>48.3</v>
      </c>
      <c r="I9" s="149">
        <v>40.299999999999997</v>
      </c>
      <c r="J9" s="79"/>
    </row>
    <row r="10" spans="1:10" s="3" customFormat="1" ht="21.95" customHeight="1" x14ac:dyDescent="0.25">
      <c r="A10" s="118"/>
      <c r="B10" s="119" t="s">
        <v>101</v>
      </c>
      <c r="C10" s="145">
        <v>280027250</v>
      </c>
      <c r="D10" s="145">
        <v>43919428</v>
      </c>
      <c r="E10" s="145">
        <v>15363344</v>
      </c>
      <c r="F10" s="145">
        <v>57294718</v>
      </c>
      <c r="G10" s="146">
        <v>67059845</v>
      </c>
      <c r="H10" s="145">
        <v>40867079</v>
      </c>
      <c r="I10" s="146">
        <v>55522836</v>
      </c>
      <c r="J10" s="79"/>
    </row>
    <row r="11" spans="1:10" s="3" customFormat="1" ht="29.25" customHeight="1" x14ac:dyDescent="0.25">
      <c r="A11" s="120" t="s">
        <v>9</v>
      </c>
      <c r="B11" s="119" t="s">
        <v>99</v>
      </c>
      <c r="C11" s="145">
        <v>6749719</v>
      </c>
      <c r="D11" s="145">
        <v>1416720</v>
      </c>
      <c r="E11" s="145">
        <v>378254</v>
      </c>
      <c r="F11" s="145">
        <v>1594749</v>
      </c>
      <c r="G11" s="146">
        <v>1410768</v>
      </c>
      <c r="H11" s="145">
        <v>693044</v>
      </c>
      <c r="I11" s="146">
        <v>1256184</v>
      </c>
      <c r="J11" s="79"/>
    </row>
    <row r="12" spans="1:10" s="3" customFormat="1" ht="21.95" customHeight="1" x14ac:dyDescent="0.25">
      <c r="A12" s="120"/>
      <c r="B12" s="119" t="s">
        <v>100</v>
      </c>
      <c r="C12" s="147">
        <v>36.700000000000003</v>
      </c>
      <c r="D12" s="147">
        <v>28.4</v>
      </c>
      <c r="E12" s="147">
        <v>34.200000000000003</v>
      </c>
      <c r="F12" s="147">
        <v>33</v>
      </c>
      <c r="G12" s="147">
        <v>40.799999999999997</v>
      </c>
      <c r="H12" s="147">
        <v>48.8</v>
      </c>
      <c r="I12" s="150">
        <v>40</v>
      </c>
      <c r="J12" s="79"/>
    </row>
    <row r="13" spans="1:10" s="3" customFormat="1" ht="21.95" customHeight="1" x14ac:dyDescent="0.25">
      <c r="A13" s="120"/>
      <c r="B13" s="119" t="s">
        <v>101</v>
      </c>
      <c r="C13" s="145">
        <v>247405982</v>
      </c>
      <c r="D13" s="146">
        <v>40174736</v>
      </c>
      <c r="E13" s="145">
        <v>12951973</v>
      </c>
      <c r="F13" s="145">
        <v>52624016</v>
      </c>
      <c r="G13" s="146">
        <v>57594371</v>
      </c>
      <c r="H13" s="145">
        <v>33808838</v>
      </c>
      <c r="I13" s="146">
        <v>50252048</v>
      </c>
      <c r="J13" s="79"/>
    </row>
    <row r="14" spans="1:10" s="23" customFormat="1" ht="21.95" customHeight="1" x14ac:dyDescent="0.25">
      <c r="A14" s="121" t="s">
        <v>1</v>
      </c>
      <c r="B14" s="122"/>
      <c r="C14" s="151"/>
      <c r="D14" s="152"/>
      <c r="E14" s="151"/>
      <c r="F14" s="151"/>
      <c r="G14" s="152"/>
      <c r="H14" s="151"/>
      <c r="I14" s="152"/>
      <c r="J14" s="79"/>
    </row>
    <row r="15" spans="1:10" s="3" customFormat="1" ht="21.95" customHeight="1" x14ac:dyDescent="0.25">
      <c r="A15" s="123" t="s">
        <v>102</v>
      </c>
      <c r="B15" s="119" t="s">
        <v>99</v>
      </c>
      <c r="C15" s="145">
        <v>2395451</v>
      </c>
      <c r="D15" s="146">
        <v>300331</v>
      </c>
      <c r="E15" s="145">
        <v>160470</v>
      </c>
      <c r="F15" s="145">
        <v>539604</v>
      </c>
      <c r="G15" s="146">
        <v>444240</v>
      </c>
      <c r="H15" s="145">
        <v>426919</v>
      </c>
      <c r="I15" s="146">
        <v>523887</v>
      </c>
      <c r="J15" s="79"/>
    </row>
    <row r="16" spans="1:10" s="3" customFormat="1" ht="21.95" customHeight="1" x14ac:dyDescent="0.25">
      <c r="A16" s="123"/>
      <c r="B16" s="119" t="s">
        <v>100</v>
      </c>
      <c r="C16" s="147">
        <v>45.7</v>
      </c>
      <c r="D16" s="147">
        <v>34</v>
      </c>
      <c r="E16" s="147">
        <v>38.9</v>
      </c>
      <c r="F16" s="147">
        <v>40</v>
      </c>
      <c r="G16" s="147">
        <v>50.8</v>
      </c>
      <c r="H16" s="147">
        <v>54.1</v>
      </c>
      <c r="I16" s="150">
        <v>49.4</v>
      </c>
      <c r="J16" s="79"/>
    </row>
    <row r="17" spans="1:10" s="3" customFormat="1" ht="21.95" customHeight="1" x14ac:dyDescent="0.25">
      <c r="A17" s="123"/>
      <c r="B17" s="119" t="s">
        <v>101</v>
      </c>
      <c r="C17" s="145">
        <v>109577872</v>
      </c>
      <c r="D17" s="146">
        <v>10201673</v>
      </c>
      <c r="E17" s="145">
        <v>6248265</v>
      </c>
      <c r="F17" s="145">
        <v>21589828</v>
      </c>
      <c r="G17" s="146">
        <v>22553492</v>
      </c>
      <c r="H17" s="145">
        <v>23111580</v>
      </c>
      <c r="I17" s="146">
        <v>25873034</v>
      </c>
      <c r="J17" s="79"/>
    </row>
    <row r="18" spans="1:10" s="3" customFormat="1" ht="21.95" customHeight="1" x14ac:dyDescent="0.25">
      <c r="A18" s="124" t="s">
        <v>103</v>
      </c>
      <c r="B18" s="119" t="s">
        <v>99</v>
      </c>
      <c r="C18" s="145">
        <v>725257</v>
      </c>
      <c r="D18" s="146">
        <v>241423</v>
      </c>
      <c r="E18" s="145">
        <v>21220</v>
      </c>
      <c r="F18" s="145">
        <v>109359</v>
      </c>
      <c r="G18" s="146">
        <v>203416</v>
      </c>
      <c r="H18" s="145">
        <v>27009</v>
      </c>
      <c r="I18" s="146">
        <v>122830</v>
      </c>
      <c r="J18" s="79"/>
    </row>
    <row r="19" spans="1:10" s="3" customFormat="1" ht="21.95" customHeight="1" x14ac:dyDescent="0.25">
      <c r="A19" s="124"/>
      <c r="B19" s="119" t="s">
        <v>100</v>
      </c>
      <c r="C19" s="147">
        <v>27.8</v>
      </c>
      <c r="D19" s="147">
        <v>23.3</v>
      </c>
      <c r="E19" s="147">
        <v>26.8</v>
      </c>
      <c r="F19" s="147">
        <v>26.7</v>
      </c>
      <c r="G19" s="147">
        <v>31.8</v>
      </c>
      <c r="H19" s="147">
        <v>36.200000000000003</v>
      </c>
      <c r="I19" s="150">
        <v>29.1</v>
      </c>
      <c r="J19" s="79"/>
    </row>
    <row r="20" spans="1:10" s="3" customFormat="1" ht="21.95" customHeight="1" x14ac:dyDescent="0.25">
      <c r="A20" s="124"/>
      <c r="B20" s="119" t="s">
        <v>101</v>
      </c>
      <c r="C20" s="145">
        <v>20131476</v>
      </c>
      <c r="D20" s="146">
        <v>5632423</v>
      </c>
      <c r="E20" s="145">
        <v>568567</v>
      </c>
      <c r="F20" s="145">
        <v>2917817</v>
      </c>
      <c r="G20" s="146">
        <v>6459290</v>
      </c>
      <c r="H20" s="145">
        <v>978149</v>
      </c>
      <c r="I20" s="146">
        <v>3575230</v>
      </c>
      <c r="J20" s="79"/>
    </row>
    <row r="21" spans="1:10" s="3" customFormat="1" ht="21.95" customHeight="1" x14ac:dyDescent="0.25">
      <c r="A21" s="124" t="s">
        <v>26</v>
      </c>
      <c r="B21" s="119" t="s">
        <v>99</v>
      </c>
      <c r="C21" s="145">
        <v>670295</v>
      </c>
      <c r="D21" s="146">
        <v>83385</v>
      </c>
      <c r="E21" s="145">
        <v>45094</v>
      </c>
      <c r="F21" s="145">
        <v>95486</v>
      </c>
      <c r="G21" s="146">
        <v>195586</v>
      </c>
      <c r="H21" s="145">
        <v>143618</v>
      </c>
      <c r="I21" s="146">
        <v>107126</v>
      </c>
      <c r="J21" s="79"/>
    </row>
    <row r="22" spans="1:10" s="3" customFormat="1" ht="21.95" customHeight="1" x14ac:dyDescent="0.25">
      <c r="A22" s="124"/>
      <c r="B22" s="119" t="s">
        <v>100</v>
      </c>
      <c r="C22" s="147">
        <v>47.1</v>
      </c>
      <c r="D22" s="147">
        <v>43.8</v>
      </c>
      <c r="E22" s="147">
        <v>53.1</v>
      </c>
      <c r="F22" s="147">
        <v>45</v>
      </c>
      <c r="G22" s="147">
        <v>47</v>
      </c>
      <c r="H22" s="147">
        <v>48.3</v>
      </c>
      <c r="I22" s="150">
        <v>47.5</v>
      </c>
      <c r="J22" s="79"/>
    </row>
    <row r="23" spans="1:10" s="3" customFormat="1" ht="21.95" customHeight="1" x14ac:dyDescent="0.25">
      <c r="A23" s="124"/>
      <c r="B23" s="119" t="s">
        <v>101</v>
      </c>
      <c r="C23" s="145">
        <v>31562119</v>
      </c>
      <c r="D23" s="146">
        <v>3651092</v>
      </c>
      <c r="E23" s="145">
        <v>2395399</v>
      </c>
      <c r="F23" s="145">
        <v>4297899</v>
      </c>
      <c r="G23" s="146">
        <v>9186720</v>
      </c>
      <c r="H23" s="145">
        <v>6941162</v>
      </c>
      <c r="I23" s="146">
        <v>5089847</v>
      </c>
      <c r="J23" s="79"/>
    </row>
    <row r="24" spans="1:10" s="3" customFormat="1" ht="32.25" customHeight="1" x14ac:dyDescent="0.25">
      <c r="A24" s="124" t="s">
        <v>27</v>
      </c>
      <c r="B24" s="119" t="s">
        <v>99</v>
      </c>
      <c r="C24" s="145">
        <v>91033</v>
      </c>
      <c r="D24" s="146">
        <v>10753</v>
      </c>
      <c r="E24" s="145">
        <v>4817</v>
      </c>
      <c r="F24" s="145">
        <v>39159</v>
      </c>
      <c r="G24" s="146">
        <v>14512</v>
      </c>
      <c r="H24" s="145">
        <v>5912</v>
      </c>
      <c r="I24" s="146">
        <v>15880</v>
      </c>
      <c r="J24" s="79"/>
    </row>
    <row r="25" spans="1:10" s="3" customFormat="1" ht="21.95" customHeight="1" x14ac:dyDescent="0.25">
      <c r="A25" s="124"/>
      <c r="B25" s="119" t="s">
        <v>100</v>
      </c>
      <c r="C25" s="147">
        <v>18.8</v>
      </c>
      <c r="D25" s="147">
        <v>15.2</v>
      </c>
      <c r="E25" s="147">
        <v>23</v>
      </c>
      <c r="F25" s="147">
        <v>17.7</v>
      </c>
      <c r="G25" s="147">
        <v>16.3</v>
      </c>
      <c r="H25" s="147">
        <v>24.9</v>
      </c>
      <c r="I25" s="150">
        <v>23.1</v>
      </c>
      <c r="J25" s="79"/>
    </row>
    <row r="26" spans="1:10" s="3" customFormat="1" ht="21.95" customHeight="1" x14ac:dyDescent="0.25">
      <c r="A26" s="124"/>
      <c r="B26" s="119" t="s">
        <v>101</v>
      </c>
      <c r="C26" s="145">
        <v>1715237</v>
      </c>
      <c r="D26" s="146">
        <v>163308</v>
      </c>
      <c r="E26" s="145">
        <v>110562</v>
      </c>
      <c r="F26" s="145">
        <v>691801</v>
      </c>
      <c r="G26" s="146">
        <v>235936</v>
      </c>
      <c r="H26" s="145">
        <v>146993</v>
      </c>
      <c r="I26" s="146">
        <v>366637</v>
      </c>
      <c r="J26" s="79"/>
    </row>
    <row r="27" spans="1:10" s="3" customFormat="1" ht="21.95" customHeight="1" x14ac:dyDescent="0.25">
      <c r="A27" s="124" t="s">
        <v>31</v>
      </c>
      <c r="B27" s="119" t="s">
        <v>99</v>
      </c>
      <c r="C27" s="145">
        <v>300355</v>
      </c>
      <c r="D27" s="146">
        <v>72921</v>
      </c>
      <c r="E27" s="145">
        <v>33561</v>
      </c>
      <c r="F27" s="145">
        <v>72347</v>
      </c>
      <c r="G27" s="146">
        <v>48731</v>
      </c>
      <c r="H27" s="145">
        <v>28145</v>
      </c>
      <c r="I27" s="146">
        <v>44650</v>
      </c>
      <c r="J27" s="79"/>
    </row>
    <row r="28" spans="1:10" s="3" customFormat="1" ht="21.95" customHeight="1" x14ac:dyDescent="0.25">
      <c r="A28" s="124"/>
      <c r="B28" s="119" t="s">
        <v>100</v>
      </c>
      <c r="C28" s="145">
        <v>210</v>
      </c>
      <c r="D28" s="145">
        <v>184</v>
      </c>
      <c r="E28" s="145">
        <v>199</v>
      </c>
      <c r="F28" s="145">
        <v>210</v>
      </c>
      <c r="G28" s="153">
        <v>226</v>
      </c>
      <c r="H28" s="145">
        <v>215</v>
      </c>
      <c r="I28" s="154">
        <v>242</v>
      </c>
      <c r="J28" s="79"/>
    </row>
    <row r="29" spans="1:10" s="3" customFormat="1" ht="21.95" customHeight="1" x14ac:dyDescent="0.25">
      <c r="A29" s="124"/>
      <c r="B29" s="119" t="s">
        <v>101</v>
      </c>
      <c r="C29" s="145">
        <v>63136692</v>
      </c>
      <c r="D29" s="145">
        <v>13393950</v>
      </c>
      <c r="E29" s="145">
        <v>6675169</v>
      </c>
      <c r="F29" s="145">
        <v>15205570</v>
      </c>
      <c r="G29" s="145">
        <v>11021086</v>
      </c>
      <c r="H29" s="145">
        <v>6046297</v>
      </c>
      <c r="I29" s="146">
        <v>10794620</v>
      </c>
      <c r="J29" s="79"/>
    </row>
    <row r="30" spans="1:10" s="70" customFormat="1" ht="21.95" customHeight="1" x14ac:dyDescent="0.25">
      <c r="A30" s="125" t="s">
        <v>32</v>
      </c>
      <c r="B30" s="126" t="s">
        <v>99</v>
      </c>
      <c r="C30" s="151">
        <v>180119</v>
      </c>
      <c r="D30" s="151">
        <v>16146</v>
      </c>
      <c r="E30" s="151">
        <v>2019</v>
      </c>
      <c r="F30" s="151">
        <v>39445</v>
      </c>
      <c r="G30" s="151">
        <v>50628</v>
      </c>
      <c r="H30" s="151">
        <v>23508</v>
      </c>
      <c r="I30" s="155">
        <v>48373</v>
      </c>
      <c r="J30" s="79"/>
    </row>
    <row r="31" spans="1:10" s="70" customFormat="1" ht="21.95" customHeight="1" x14ac:dyDescent="0.25">
      <c r="A31" s="125"/>
      <c r="B31" s="126" t="s">
        <v>100</v>
      </c>
      <c r="C31" s="151">
        <v>520</v>
      </c>
      <c r="D31" s="151">
        <v>546</v>
      </c>
      <c r="E31" s="151">
        <v>624</v>
      </c>
      <c r="F31" s="151">
        <v>522</v>
      </c>
      <c r="G31" s="151">
        <v>538</v>
      </c>
      <c r="H31" s="151">
        <v>504</v>
      </c>
      <c r="I31" s="155">
        <v>494</v>
      </c>
      <c r="J31" s="79"/>
    </row>
    <row r="32" spans="1:10" s="70" customFormat="1" ht="21.95" customHeight="1" x14ac:dyDescent="0.25">
      <c r="A32" s="125"/>
      <c r="B32" s="127" t="s">
        <v>101</v>
      </c>
      <c r="C32" s="151">
        <v>93644668</v>
      </c>
      <c r="D32" s="151">
        <v>8815130</v>
      </c>
      <c r="E32" s="151">
        <v>1259940</v>
      </c>
      <c r="F32" s="151">
        <v>20597448</v>
      </c>
      <c r="G32" s="151">
        <v>27218922</v>
      </c>
      <c r="H32" s="151">
        <v>11848758</v>
      </c>
      <c r="I32" s="156">
        <v>23904470</v>
      </c>
      <c r="J32" s="79"/>
    </row>
    <row r="33" spans="1:10" s="3" customFormat="1" ht="21.95" customHeight="1" x14ac:dyDescent="0.25">
      <c r="A33" s="124" t="s">
        <v>104</v>
      </c>
      <c r="B33" s="119" t="s">
        <v>99</v>
      </c>
      <c r="C33" s="145">
        <v>884199</v>
      </c>
      <c r="D33" s="146">
        <v>56919</v>
      </c>
      <c r="E33" s="145">
        <v>24912</v>
      </c>
      <c r="F33" s="145">
        <v>102068</v>
      </c>
      <c r="G33" s="145">
        <v>252774</v>
      </c>
      <c r="H33" s="145">
        <v>195732</v>
      </c>
      <c r="I33" s="146">
        <v>251794</v>
      </c>
      <c r="J33" s="79"/>
    </row>
    <row r="34" spans="1:10" s="3" customFormat="1" ht="21.95" customHeight="1" x14ac:dyDescent="0.25">
      <c r="A34" s="124"/>
      <c r="B34" s="119" t="s">
        <v>100</v>
      </c>
      <c r="C34" s="147">
        <v>29</v>
      </c>
      <c r="D34" s="147">
        <v>25.5</v>
      </c>
      <c r="E34" s="147">
        <v>28.6</v>
      </c>
      <c r="F34" s="147">
        <v>25.4</v>
      </c>
      <c r="G34" s="147">
        <v>31</v>
      </c>
      <c r="H34" s="147">
        <v>30.2</v>
      </c>
      <c r="I34" s="150">
        <v>28.4</v>
      </c>
      <c r="J34" s="79"/>
    </row>
    <row r="35" spans="1:10" s="3" customFormat="1" ht="21.95" customHeight="1" x14ac:dyDescent="0.25">
      <c r="A35" s="124"/>
      <c r="B35" s="119" t="s">
        <v>101</v>
      </c>
      <c r="C35" s="145">
        <v>25641189</v>
      </c>
      <c r="D35" s="146">
        <v>1451038</v>
      </c>
      <c r="E35" s="145">
        <v>711911</v>
      </c>
      <c r="F35" s="145">
        <v>2590191</v>
      </c>
      <c r="G35" s="146">
        <v>7826626</v>
      </c>
      <c r="H35" s="145">
        <v>5919260</v>
      </c>
      <c r="I35" s="146">
        <v>7142163</v>
      </c>
      <c r="J35" s="79"/>
    </row>
    <row r="36" spans="1:10" s="3" customFormat="1" ht="21.95" customHeight="1" x14ac:dyDescent="0.25">
      <c r="A36" s="124" t="s">
        <v>105</v>
      </c>
      <c r="B36" s="126" t="s">
        <v>99</v>
      </c>
      <c r="C36" s="145">
        <v>62876</v>
      </c>
      <c r="D36" s="146">
        <v>9154</v>
      </c>
      <c r="E36" s="145">
        <v>2526</v>
      </c>
      <c r="F36" s="145">
        <v>7202</v>
      </c>
      <c r="G36" s="146">
        <v>11915</v>
      </c>
      <c r="H36" s="145">
        <v>13295</v>
      </c>
      <c r="I36" s="146">
        <v>18784</v>
      </c>
      <c r="J36" s="79"/>
    </row>
    <row r="37" spans="1:10" s="3" customFormat="1" ht="21.95" customHeight="1" x14ac:dyDescent="0.25">
      <c r="A37" s="124"/>
      <c r="B37" s="126" t="s">
        <v>100</v>
      </c>
      <c r="C37" s="147">
        <v>21.7</v>
      </c>
      <c r="D37" s="149">
        <v>18.5</v>
      </c>
      <c r="E37" s="147">
        <v>21.1</v>
      </c>
      <c r="F37" s="147">
        <v>21.2</v>
      </c>
      <c r="G37" s="149">
        <v>25.3</v>
      </c>
      <c r="H37" s="147">
        <v>21.2</v>
      </c>
      <c r="I37" s="149">
        <v>21.7</v>
      </c>
      <c r="J37" s="79"/>
    </row>
    <row r="38" spans="1:10" s="3" customFormat="1" ht="21.95" customHeight="1" x14ac:dyDescent="0.25">
      <c r="A38" s="124"/>
      <c r="B38" s="126" t="s">
        <v>101</v>
      </c>
      <c r="C38" s="145">
        <v>1366570</v>
      </c>
      <c r="D38" s="146">
        <v>168941</v>
      </c>
      <c r="E38" s="145">
        <v>53280</v>
      </c>
      <c r="F38" s="145">
        <v>152362</v>
      </c>
      <c r="G38" s="146">
        <v>302021</v>
      </c>
      <c r="H38" s="145">
        <v>282235</v>
      </c>
      <c r="I38" s="146">
        <v>407731</v>
      </c>
      <c r="J38" s="79"/>
    </row>
    <row r="39" spans="1:10" s="70" customFormat="1" ht="21.95" customHeight="1" x14ac:dyDescent="0.2">
      <c r="A39" s="128" t="s">
        <v>106</v>
      </c>
      <c r="B39" s="126" t="s">
        <v>99</v>
      </c>
      <c r="C39" s="157">
        <v>175701</v>
      </c>
      <c r="D39" s="158">
        <v>43027</v>
      </c>
      <c r="E39" s="157">
        <v>20078</v>
      </c>
      <c r="F39" s="157">
        <v>35505</v>
      </c>
      <c r="G39" s="158">
        <v>30314</v>
      </c>
      <c r="H39" s="157">
        <v>11856</v>
      </c>
      <c r="I39" s="158">
        <v>34920</v>
      </c>
      <c r="J39" s="129"/>
    </row>
    <row r="40" spans="1:10" s="70" customFormat="1" ht="21.95" customHeight="1" x14ac:dyDescent="0.2">
      <c r="A40" s="128"/>
      <c r="B40" s="126" t="s">
        <v>101</v>
      </c>
      <c r="C40" s="157">
        <v>37927939</v>
      </c>
      <c r="D40" s="158">
        <v>9431149</v>
      </c>
      <c r="E40" s="157">
        <v>5037829</v>
      </c>
      <c r="F40" s="157">
        <v>7691713</v>
      </c>
      <c r="G40" s="158">
        <v>6825421</v>
      </c>
      <c r="H40" s="157">
        <v>1899989</v>
      </c>
      <c r="I40" s="158">
        <v>7041838</v>
      </c>
      <c r="J40" s="129"/>
    </row>
    <row r="41" spans="1:10" s="23" customFormat="1" ht="21.95" customHeight="1" x14ac:dyDescent="0.25">
      <c r="A41" s="121" t="s">
        <v>1</v>
      </c>
      <c r="B41" s="122"/>
      <c r="C41" s="157"/>
      <c r="D41" s="158"/>
      <c r="E41" s="157"/>
      <c r="F41" s="157"/>
      <c r="G41" s="158"/>
      <c r="H41" s="157"/>
      <c r="I41" s="158"/>
      <c r="J41" s="129"/>
    </row>
    <row r="42" spans="1:10" s="70" customFormat="1" ht="21.95" customHeight="1" x14ac:dyDescent="0.25">
      <c r="A42" s="130" t="s">
        <v>107</v>
      </c>
      <c r="B42" s="126" t="s">
        <v>99</v>
      </c>
      <c r="C42" s="157">
        <v>23528</v>
      </c>
      <c r="D42" s="158">
        <v>7506</v>
      </c>
      <c r="E42" s="157">
        <v>4675</v>
      </c>
      <c r="F42" s="157">
        <v>3576</v>
      </c>
      <c r="G42" s="158">
        <v>4270</v>
      </c>
      <c r="H42" s="157">
        <v>982</v>
      </c>
      <c r="I42" s="158">
        <v>2518</v>
      </c>
      <c r="J42" s="129"/>
    </row>
    <row r="43" spans="1:10" s="70" customFormat="1" ht="21.95" customHeight="1" x14ac:dyDescent="0.25">
      <c r="A43" s="130"/>
      <c r="B43" s="126" t="s">
        <v>100</v>
      </c>
      <c r="C43" s="157">
        <v>372</v>
      </c>
      <c r="D43" s="157">
        <v>357</v>
      </c>
      <c r="E43" s="157">
        <v>397</v>
      </c>
      <c r="F43" s="157">
        <v>353</v>
      </c>
      <c r="G43" s="157">
        <v>396</v>
      </c>
      <c r="H43" s="157">
        <v>337</v>
      </c>
      <c r="I43" s="159">
        <v>370</v>
      </c>
      <c r="J43" s="129"/>
    </row>
    <row r="44" spans="1:10" s="70" customFormat="1" ht="21.95" customHeight="1" x14ac:dyDescent="0.25">
      <c r="A44" s="130"/>
      <c r="B44" s="126" t="s">
        <v>101</v>
      </c>
      <c r="C44" s="157">
        <v>8749645</v>
      </c>
      <c r="D44" s="158">
        <v>2680123</v>
      </c>
      <c r="E44" s="157">
        <v>1856411</v>
      </c>
      <c r="F44" s="157">
        <v>1260970</v>
      </c>
      <c r="G44" s="158">
        <v>1690332</v>
      </c>
      <c r="H44" s="157">
        <v>331118</v>
      </c>
      <c r="I44" s="158">
        <v>930691</v>
      </c>
      <c r="J44" s="129"/>
    </row>
    <row r="45" spans="1:10" s="70" customFormat="1" ht="21.95" customHeight="1" x14ac:dyDescent="0.2">
      <c r="A45" s="128" t="s">
        <v>108</v>
      </c>
      <c r="B45" s="126" t="s">
        <v>99</v>
      </c>
      <c r="C45" s="157">
        <v>248627</v>
      </c>
      <c r="D45" s="158">
        <v>121068</v>
      </c>
      <c r="E45" s="157">
        <v>10832</v>
      </c>
      <c r="F45" s="157">
        <v>70904</v>
      </c>
      <c r="G45" s="158">
        <v>27171</v>
      </c>
      <c r="H45" s="157">
        <v>4636</v>
      </c>
      <c r="I45" s="158">
        <v>14016</v>
      </c>
      <c r="J45" s="129"/>
    </row>
    <row r="46" spans="1:10" s="70" customFormat="1" ht="21.95" customHeight="1" x14ac:dyDescent="0.2">
      <c r="A46" s="128"/>
      <c r="B46" s="126" t="s">
        <v>101</v>
      </c>
      <c r="C46" s="157">
        <v>35815150</v>
      </c>
      <c r="D46" s="158">
        <v>20460294</v>
      </c>
      <c r="E46" s="157">
        <v>1332088</v>
      </c>
      <c r="F46" s="157">
        <v>10750223</v>
      </c>
      <c r="G46" s="158">
        <v>1846359</v>
      </c>
      <c r="H46" s="157">
        <v>387574</v>
      </c>
      <c r="I46" s="158">
        <v>1038612</v>
      </c>
      <c r="J46" s="129"/>
    </row>
    <row r="47" spans="1:10" s="23" customFormat="1" ht="21.95" customHeight="1" x14ac:dyDescent="0.25">
      <c r="A47" s="121" t="s">
        <v>1</v>
      </c>
      <c r="B47" s="122"/>
      <c r="C47" s="157"/>
      <c r="D47" s="158"/>
      <c r="E47" s="157"/>
      <c r="F47" s="157"/>
      <c r="G47" s="158"/>
      <c r="H47" s="157"/>
      <c r="I47" s="158"/>
      <c r="J47" s="129"/>
    </row>
    <row r="48" spans="1:10" s="70" customFormat="1" ht="21.95" customHeight="1" x14ac:dyDescent="0.25">
      <c r="A48" s="130" t="s">
        <v>109</v>
      </c>
      <c r="B48" s="126" t="s">
        <v>99</v>
      </c>
      <c r="C48" s="157">
        <v>180399</v>
      </c>
      <c r="D48" s="158">
        <v>94338</v>
      </c>
      <c r="E48" s="157">
        <v>7389</v>
      </c>
      <c r="F48" s="157">
        <v>49605</v>
      </c>
      <c r="G48" s="158">
        <v>18448</v>
      </c>
      <c r="H48" s="157">
        <v>2181</v>
      </c>
      <c r="I48" s="158">
        <v>8439</v>
      </c>
      <c r="J48" s="129"/>
    </row>
    <row r="49" spans="1:10" s="70" customFormat="1" ht="21.95" customHeight="1" x14ac:dyDescent="0.25">
      <c r="A49" s="130"/>
      <c r="B49" s="126" t="s">
        <v>100</v>
      </c>
      <c r="C49" s="160">
        <v>174.4</v>
      </c>
      <c r="D49" s="160">
        <v>195.8</v>
      </c>
      <c r="E49" s="160">
        <v>143.69999999999999</v>
      </c>
      <c r="F49" s="160">
        <v>191.9</v>
      </c>
      <c r="G49" s="160">
        <v>73</v>
      </c>
      <c r="H49" s="160">
        <v>115.5</v>
      </c>
      <c r="I49" s="161">
        <v>95.3</v>
      </c>
      <c r="J49" s="129"/>
    </row>
    <row r="50" spans="1:10" s="70" customFormat="1" ht="21.95" customHeight="1" x14ac:dyDescent="0.25">
      <c r="A50" s="130"/>
      <c r="B50" s="126" t="s">
        <v>101</v>
      </c>
      <c r="C50" s="157">
        <v>31688175</v>
      </c>
      <c r="D50" s="158">
        <v>18617225</v>
      </c>
      <c r="E50" s="157">
        <v>1090621</v>
      </c>
      <c r="F50" s="157">
        <v>9541608</v>
      </c>
      <c r="G50" s="158">
        <v>1364286</v>
      </c>
      <c r="H50" s="157">
        <v>258067</v>
      </c>
      <c r="I50" s="158">
        <v>816368</v>
      </c>
      <c r="J50" s="129"/>
    </row>
    <row r="51" spans="1:10" s="70" customFormat="1" ht="21.95" customHeight="1" x14ac:dyDescent="0.2">
      <c r="A51" s="128" t="s">
        <v>110</v>
      </c>
      <c r="B51" s="126" t="s">
        <v>101</v>
      </c>
      <c r="C51" s="157">
        <v>5183206</v>
      </c>
      <c r="D51" s="158">
        <v>1309885</v>
      </c>
      <c r="E51" s="157">
        <v>225610</v>
      </c>
      <c r="F51" s="157">
        <v>2697723</v>
      </c>
      <c r="G51" s="158">
        <v>462426</v>
      </c>
      <c r="H51" s="157">
        <v>124207</v>
      </c>
      <c r="I51" s="158">
        <v>363355</v>
      </c>
      <c r="J51" s="129"/>
    </row>
    <row r="52" spans="1:10" s="23" customFormat="1" ht="21.95" customHeight="1" x14ac:dyDescent="0.25">
      <c r="A52" s="121" t="s">
        <v>1</v>
      </c>
      <c r="B52" s="122"/>
      <c r="C52" s="157"/>
      <c r="D52" s="158"/>
      <c r="E52" s="157"/>
      <c r="F52" s="157"/>
      <c r="G52" s="158"/>
      <c r="H52" s="157"/>
      <c r="I52" s="158"/>
      <c r="J52" s="129"/>
    </row>
    <row r="53" spans="1:10" s="70" customFormat="1" ht="21.95" customHeight="1" x14ac:dyDescent="0.25">
      <c r="A53" s="130" t="s">
        <v>111</v>
      </c>
      <c r="B53" s="126" t="s">
        <v>99</v>
      </c>
      <c r="C53" s="157">
        <v>52139</v>
      </c>
      <c r="D53" s="158">
        <v>20808</v>
      </c>
      <c r="E53" s="157">
        <v>1985</v>
      </c>
      <c r="F53" s="157">
        <v>14970</v>
      </c>
      <c r="G53" s="158">
        <v>6450</v>
      </c>
      <c r="H53" s="157">
        <v>2120</v>
      </c>
      <c r="I53" s="158">
        <v>5807</v>
      </c>
      <c r="J53" s="129"/>
    </row>
    <row r="54" spans="1:10" s="23" customFormat="1" ht="21.95" customHeight="1" x14ac:dyDescent="0.2">
      <c r="A54" s="131"/>
      <c r="B54" s="126" t="s">
        <v>100</v>
      </c>
      <c r="C54" s="160">
        <v>39.299999999999997</v>
      </c>
      <c r="D54" s="160">
        <v>31.2</v>
      </c>
      <c r="E54" s="160">
        <v>46.9</v>
      </c>
      <c r="F54" s="160">
        <v>53.7</v>
      </c>
      <c r="G54" s="160">
        <v>33.9</v>
      </c>
      <c r="H54" s="160">
        <v>32.6</v>
      </c>
      <c r="I54" s="161">
        <v>37.200000000000003</v>
      </c>
      <c r="J54" s="129"/>
    </row>
    <row r="55" spans="1:10" s="23" customFormat="1" ht="21.95" customHeight="1" x14ac:dyDescent="0.2">
      <c r="A55" s="131"/>
      <c r="B55" s="126" t="s">
        <v>101</v>
      </c>
      <c r="C55" s="157">
        <v>2048894</v>
      </c>
      <c r="D55" s="158">
        <v>648647</v>
      </c>
      <c r="E55" s="157">
        <v>93040</v>
      </c>
      <c r="F55" s="157">
        <v>803817</v>
      </c>
      <c r="G55" s="158">
        <v>218481</v>
      </c>
      <c r="H55" s="157">
        <v>69104</v>
      </c>
      <c r="I55" s="158">
        <v>215805</v>
      </c>
      <c r="J55" s="129"/>
    </row>
  </sheetData>
  <mergeCells count="11">
    <mergeCell ref="D3:D6"/>
    <mergeCell ref="A4:B4"/>
    <mergeCell ref="A5:B5"/>
    <mergeCell ref="A6:B6"/>
    <mergeCell ref="A3:B3"/>
    <mergeCell ref="C3:C6"/>
    <mergeCell ref="E3:E6"/>
    <mergeCell ref="F3:F6"/>
    <mergeCell ref="G3:G6"/>
    <mergeCell ref="H3:H6"/>
    <mergeCell ref="I3:I6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23"/>
  <sheetViews>
    <sheetView zoomScale="102" zoomScaleNormal="102" workbookViewId="0">
      <selection activeCell="E13" sqref="E13"/>
    </sheetView>
  </sheetViews>
  <sheetFormatPr defaultRowHeight="12.75" x14ac:dyDescent="0.2"/>
  <cols>
    <col min="1" max="1" width="2" customWidth="1"/>
    <col min="2" max="2" width="27.5703125" customWidth="1"/>
    <col min="3" max="3" width="13.5703125" customWidth="1"/>
    <col min="4" max="4" width="11.28515625" customWidth="1"/>
    <col min="5" max="5" width="12.5703125" bestFit="1" customWidth="1"/>
    <col min="6" max="6" width="12.85546875" customWidth="1"/>
    <col min="7" max="7" width="9.85546875" customWidth="1"/>
    <col min="8" max="8" width="12.85546875" customWidth="1"/>
    <col min="9" max="9" width="3.42578125" style="61" customWidth="1"/>
    <col min="10" max="12" width="0" hidden="1" customWidth="1"/>
    <col min="13" max="15" width="6" hidden="1" customWidth="1"/>
    <col min="16" max="16" width="0" hidden="1" customWidth="1"/>
  </cols>
  <sheetData>
    <row r="1" spans="2:15" ht="14.25" x14ac:dyDescent="0.2">
      <c r="B1" s="76"/>
      <c r="H1" s="1">
        <v>77</v>
      </c>
    </row>
    <row r="2" spans="2:15" ht="20.25" customHeight="1" x14ac:dyDescent="0.2">
      <c r="B2" s="2" t="s">
        <v>115</v>
      </c>
      <c r="C2" s="3"/>
    </row>
    <row r="3" spans="2:15" ht="44.25" customHeight="1" x14ac:dyDescent="0.2">
      <c r="B3" s="163" t="s">
        <v>0</v>
      </c>
      <c r="C3" s="165" t="s">
        <v>42</v>
      </c>
      <c r="D3" s="166" t="s">
        <v>4</v>
      </c>
      <c r="E3" s="166" t="s">
        <v>5</v>
      </c>
      <c r="F3" s="82" t="s">
        <v>74</v>
      </c>
      <c r="G3" s="83" t="s">
        <v>6</v>
      </c>
      <c r="H3" s="83" t="s">
        <v>7</v>
      </c>
    </row>
    <row r="4" spans="2:15" ht="27" customHeight="1" x14ac:dyDescent="0.2">
      <c r="B4" s="164"/>
      <c r="C4" s="165"/>
      <c r="D4" s="166"/>
      <c r="E4" s="167"/>
      <c r="F4" s="168" t="s">
        <v>112</v>
      </c>
      <c r="G4" s="169"/>
      <c r="H4" s="169"/>
    </row>
    <row r="5" spans="2:15" ht="12" customHeight="1" x14ac:dyDescent="0.25">
      <c r="B5" s="140"/>
      <c r="C5" s="141"/>
      <c r="D5" s="142"/>
      <c r="E5" s="142"/>
      <c r="F5" s="138"/>
      <c r="G5" s="139"/>
      <c r="H5" s="139"/>
    </row>
    <row r="6" spans="2:15" ht="24" customHeight="1" x14ac:dyDescent="0.25">
      <c r="B6" s="90" t="s">
        <v>75</v>
      </c>
      <c r="C6" s="10">
        <v>994230</v>
      </c>
      <c r="D6" s="11">
        <v>27.8</v>
      </c>
      <c r="E6" s="12">
        <v>27627364</v>
      </c>
      <c r="F6" s="11">
        <v>100.9</v>
      </c>
      <c r="G6" s="11">
        <v>82.2</v>
      </c>
      <c r="H6" s="11">
        <v>83.1</v>
      </c>
    </row>
    <row r="7" spans="2:15" ht="24" customHeight="1" x14ac:dyDescent="0.25">
      <c r="B7" s="90" t="s">
        <v>33</v>
      </c>
      <c r="C7" s="10">
        <v>947075</v>
      </c>
      <c r="D7" s="11">
        <v>28.5</v>
      </c>
      <c r="E7" s="12">
        <v>27007759</v>
      </c>
      <c r="F7" s="11">
        <v>99.6</v>
      </c>
      <c r="G7" s="11">
        <v>82.8</v>
      </c>
      <c r="H7" s="11">
        <v>82.4</v>
      </c>
    </row>
    <row r="8" spans="2:15" ht="24" customHeight="1" x14ac:dyDescent="0.25">
      <c r="B8" s="92" t="s">
        <v>16</v>
      </c>
      <c r="C8" s="10">
        <v>884199</v>
      </c>
      <c r="D8" s="11">
        <v>29</v>
      </c>
      <c r="E8" s="12">
        <v>25641189</v>
      </c>
      <c r="F8" s="11">
        <v>103.3</v>
      </c>
      <c r="G8" s="11">
        <v>81.900000000000006</v>
      </c>
      <c r="H8" s="11">
        <v>84.7</v>
      </c>
    </row>
    <row r="9" spans="2:15" ht="24" customHeight="1" x14ac:dyDescent="0.25">
      <c r="B9" s="92" t="s">
        <v>17</v>
      </c>
      <c r="C9" s="10">
        <v>62876</v>
      </c>
      <c r="D9" s="11">
        <v>21.7</v>
      </c>
      <c r="E9" s="12">
        <v>1366570</v>
      </c>
      <c r="F9" s="11">
        <v>66.099999999999994</v>
      </c>
      <c r="G9" s="11">
        <v>83.5</v>
      </c>
      <c r="H9" s="11">
        <v>55.2</v>
      </c>
    </row>
    <row r="10" spans="2:15" ht="24" customHeight="1" x14ac:dyDescent="0.25">
      <c r="B10" s="90" t="s">
        <v>34</v>
      </c>
      <c r="C10" s="10">
        <v>47155</v>
      </c>
      <c r="D10" s="11">
        <v>13.1</v>
      </c>
      <c r="E10" s="12">
        <v>619605</v>
      </c>
      <c r="F10" s="11">
        <v>137.80000000000001</v>
      </c>
      <c r="G10" s="11">
        <v>89.7</v>
      </c>
      <c r="H10" s="11">
        <v>124</v>
      </c>
    </row>
    <row r="11" spans="2:15" ht="24" customHeight="1" x14ac:dyDescent="0.25">
      <c r="B11" s="86" t="s">
        <v>84</v>
      </c>
      <c r="C11" s="10">
        <v>41315</v>
      </c>
      <c r="D11" s="11">
        <v>13</v>
      </c>
      <c r="E11" s="12">
        <v>536579</v>
      </c>
      <c r="F11" s="11">
        <v>135.6</v>
      </c>
      <c r="G11" s="11">
        <v>90.9</v>
      </c>
      <c r="H11" s="11">
        <v>123.3</v>
      </c>
    </row>
    <row r="12" spans="2:15" ht="24" customHeight="1" x14ac:dyDescent="0.25">
      <c r="B12" s="90" t="s">
        <v>77</v>
      </c>
      <c r="C12" s="10">
        <v>1341</v>
      </c>
      <c r="D12" s="11">
        <v>16.399999999999999</v>
      </c>
      <c r="E12" s="12">
        <v>22056</v>
      </c>
      <c r="F12" s="11">
        <v>98.5</v>
      </c>
      <c r="G12" s="11">
        <v>95.9</v>
      </c>
      <c r="H12" s="11">
        <v>94.8</v>
      </c>
    </row>
    <row r="13" spans="2:15" ht="24" customHeight="1" x14ac:dyDescent="0.25">
      <c r="B13" s="97" t="s">
        <v>35</v>
      </c>
      <c r="C13" s="10">
        <v>4499</v>
      </c>
      <c r="D13" s="11">
        <v>13.6</v>
      </c>
      <c r="E13" s="12">
        <v>60970</v>
      </c>
      <c r="F13" s="11">
        <v>188.6</v>
      </c>
      <c r="G13" s="11">
        <v>78.599999999999994</v>
      </c>
      <c r="H13" s="11">
        <v>147.80000000000001</v>
      </c>
    </row>
    <row r="14" spans="2:15" s="3" customFormat="1" ht="24" customHeight="1" x14ac:dyDescent="0.2">
      <c r="B14" s="84" t="s">
        <v>36</v>
      </c>
      <c r="C14" s="10">
        <v>295</v>
      </c>
      <c r="D14" s="11">
        <v>16.7</v>
      </c>
      <c r="E14" s="12">
        <v>4913</v>
      </c>
      <c r="F14" s="11">
        <v>118.5</v>
      </c>
      <c r="G14" s="11">
        <v>106.4</v>
      </c>
      <c r="H14" s="11">
        <v>125.8</v>
      </c>
      <c r="I14" s="67"/>
      <c r="J14" s="3">
        <f t="shared" ref="J14:L19" si="0">ROUND(C14/C50*100,1)</f>
        <v>0.3</v>
      </c>
      <c r="K14" s="3">
        <f t="shared" si="0"/>
        <v>76.599999999999994</v>
      </c>
      <c r="L14" s="3">
        <f t="shared" si="0"/>
        <v>0.3</v>
      </c>
      <c r="M14" s="13">
        <f>J14-F14</f>
        <v>-118.2</v>
      </c>
      <c r="N14" s="13">
        <f>K14-G14</f>
        <v>-29.800000000000011</v>
      </c>
      <c r="O14" s="13">
        <f>L14-H14</f>
        <v>-125.5</v>
      </c>
    </row>
    <row r="15" spans="2:15" s="3" customFormat="1" ht="24" customHeight="1" x14ac:dyDescent="0.25">
      <c r="B15" s="85" t="s">
        <v>37</v>
      </c>
      <c r="C15" s="10">
        <v>581</v>
      </c>
      <c r="D15" s="11">
        <v>59.9</v>
      </c>
      <c r="E15" s="12">
        <v>34812</v>
      </c>
      <c r="F15" s="11">
        <v>880.3</v>
      </c>
      <c r="G15" s="11">
        <v>48.1</v>
      </c>
      <c r="H15" s="11">
        <v>423.6</v>
      </c>
      <c r="I15" s="67"/>
      <c r="J15" s="3">
        <f t="shared" si="0"/>
        <v>12.9</v>
      </c>
      <c r="K15" s="3">
        <f t="shared" si="0"/>
        <v>342.3</v>
      </c>
      <c r="L15" s="3">
        <f t="shared" si="0"/>
        <v>44.2</v>
      </c>
      <c r="M15" s="13">
        <f t="shared" ref="M15:O25" si="1">J15-F15</f>
        <v>-867.4</v>
      </c>
      <c r="N15" s="13">
        <f t="shared" si="1"/>
        <v>294.2</v>
      </c>
      <c r="O15" s="13">
        <f t="shared" si="1"/>
        <v>-379.40000000000003</v>
      </c>
    </row>
    <row r="16" spans="2:15" s="3" customFormat="1" ht="24" customHeight="1" x14ac:dyDescent="0.25">
      <c r="B16" s="86" t="s">
        <v>78</v>
      </c>
      <c r="C16" s="10">
        <v>13405</v>
      </c>
      <c r="D16" s="11">
        <v>20.3</v>
      </c>
      <c r="E16" s="12">
        <v>272506</v>
      </c>
      <c r="F16" s="11">
        <v>91.7</v>
      </c>
      <c r="G16" s="11">
        <v>85.1</v>
      </c>
      <c r="H16" s="11">
        <v>78.099999999999994</v>
      </c>
      <c r="I16" s="67"/>
      <c r="J16" s="3">
        <f t="shared" si="0"/>
        <v>501.3</v>
      </c>
      <c r="K16" s="3">
        <f t="shared" si="0"/>
        <v>141</v>
      </c>
      <c r="L16" s="3">
        <f t="shared" si="0"/>
        <v>708.2</v>
      </c>
      <c r="M16" s="13">
        <f t="shared" si="1"/>
        <v>409.6</v>
      </c>
      <c r="N16" s="13">
        <f t="shared" si="1"/>
        <v>55.900000000000006</v>
      </c>
      <c r="O16" s="13">
        <f t="shared" si="1"/>
        <v>630.1</v>
      </c>
    </row>
    <row r="17" spans="2:19" s="3" customFormat="1" ht="24" customHeight="1" x14ac:dyDescent="0.25">
      <c r="B17" s="86" t="s">
        <v>79</v>
      </c>
      <c r="C17" s="10">
        <v>1471</v>
      </c>
      <c r="D17" s="11">
        <v>15.7</v>
      </c>
      <c r="E17" s="12">
        <v>23027</v>
      </c>
      <c r="F17" s="11">
        <v>87.4</v>
      </c>
      <c r="G17" s="11">
        <v>97.2</v>
      </c>
      <c r="H17" s="11">
        <v>84.9</v>
      </c>
      <c r="I17" s="67"/>
      <c r="J17" s="3">
        <f t="shared" si="0"/>
        <v>14.1</v>
      </c>
      <c r="K17" s="3">
        <f t="shared" si="0"/>
        <v>66.2</v>
      </c>
      <c r="L17" s="3">
        <f t="shared" si="0"/>
        <v>9.3000000000000007</v>
      </c>
      <c r="M17" s="13">
        <f t="shared" si="1"/>
        <v>-73.300000000000011</v>
      </c>
      <c r="N17" s="13">
        <f t="shared" si="1"/>
        <v>-31</v>
      </c>
      <c r="O17" s="13">
        <f t="shared" si="1"/>
        <v>-75.600000000000009</v>
      </c>
    </row>
    <row r="18" spans="2:19" s="3" customFormat="1" ht="24" customHeight="1" x14ac:dyDescent="0.25">
      <c r="B18" s="86" t="s">
        <v>80</v>
      </c>
      <c r="C18" s="10">
        <v>1321</v>
      </c>
      <c r="D18" s="11">
        <v>217</v>
      </c>
      <c r="E18" s="12">
        <v>286195</v>
      </c>
      <c r="F18" s="11">
        <v>137</v>
      </c>
      <c r="G18" s="11">
        <v>65</v>
      </c>
      <c r="H18" s="11">
        <v>89</v>
      </c>
      <c r="I18" s="67"/>
      <c r="J18" s="3">
        <f t="shared" si="0"/>
        <v>4.5999999999999996</v>
      </c>
      <c r="K18" s="3">
        <f t="shared" si="0"/>
        <v>1528.2</v>
      </c>
      <c r="L18" s="3">
        <f t="shared" si="0"/>
        <v>70</v>
      </c>
      <c r="M18" s="13">
        <f t="shared" si="1"/>
        <v>-132.4</v>
      </c>
      <c r="N18" s="13">
        <f t="shared" si="1"/>
        <v>1463.2</v>
      </c>
      <c r="O18" s="13">
        <f t="shared" si="1"/>
        <v>-19</v>
      </c>
    </row>
    <row r="19" spans="2:19" s="70" customFormat="1" ht="24" customHeight="1" x14ac:dyDescent="0.25">
      <c r="B19" s="107" t="s">
        <v>81</v>
      </c>
      <c r="C19" s="28">
        <v>17115</v>
      </c>
      <c r="D19" s="26">
        <v>12.4</v>
      </c>
      <c r="E19" s="18">
        <v>212468</v>
      </c>
      <c r="F19" s="26">
        <v>140.69999999999999</v>
      </c>
      <c r="G19" s="26">
        <v>83.2</v>
      </c>
      <c r="H19" s="26">
        <v>117.4</v>
      </c>
      <c r="I19" s="69"/>
      <c r="J19" s="70">
        <f t="shared" si="0"/>
        <v>44.2</v>
      </c>
      <c r="K19" s="70">
        <f t="shared" si="0"/>
        <v>44.1</v>
      </c>
      <c r="L19" s="70">
        <f t="shared" si="0"/>
        <v>19.5</v>
      </c>
      <c r="M19" s="106">
        <f t="shared" si="1"/>
        <v>-96.499999999999986</v>
      </c>
      <c r="N19" s="106">
        <f t="shared" si="1"/>
        <v>-39.1</v>
      </c>
      <c r="O19" s="106">
        <f t="shared" si="1"/>
        <v>-97.9</v>
      </c>
    </row>
    <row r="20" spans="2:19" s="3" customFormat="1" ht="33" customHeight="1" x14ac:dyDescent="0.25">
      <c r="B20" s="87" t="s">
        <v>43</v>
      </c>
      <c r="C20" s="10">
        <v>312880</v>
      </c>
      <c r="D20" s="11">
        <v>17.399999999999999</v>
      </c>
      <c r="E20" s="12">
        <v>5432894</v>
      </c>
      <c r="F20" s="11">
        <v>205.7</v>
      </c>
      <c r="G20" s="11">
        <v>75.3</v>
      </c>
      <c r="H20" s="11">
        <v>154.4</v>
      </c>
      <c r="I20" s="67"/>
      <c r="J20" s="3">
        <f t="shared" ref="J20:J25" si="2">ROUND(C20/C60*100,1)</f>
        <v>71433.8</v>
      </c>
      <c r="K20" s="3">
        <f t="shared" ref="K20:K25" si="3">ROUND(D20/D60*100,1)</f>
        <v>9.4</v>
      </c>
      <c r="L20" s="3">
        <f t="shared" ref="L20:L25" si="4">ROUND(E20/E60*100,1)</f>
        <v>6675.8</v>
      </c>
      <c r="M20" s="13">
        <f t="shared" si="1"/>
        <v>71228.100000000006</v>
      </c>
      <c r="N20" s="13">
        <f t="shared" si="1"/>
        <v>-65.899999999999991</v>
      </c>
      <c r="O20" s="13">
        <f t="shared" si="1"/>
        <v>6521.4000000000005</v>
      </c>
    </row>
    <row r="21" spans="2:19" s="3" customFormat="1" ht="24" customHeight="1" x14ac:dyDescent="0.25">
      <c r="B21" s="88" t="s">
        <v>44</v>
      </c>
      <c r="C21" s="10">
        <v>12011</v>
      </c>
      <c r="D21" s="11">
        <v>19.100000000000001</v>
      </c>
      <c r="E21" s="12">
        <v>230002</v>
      </c>
      <c r="F21" s="11">
        <v>282.7</v>
      </c>
      <c r="G21" s="11">
        <v>84.1</v>
      </c>
      <c r="H21" s="11">
        <v>238</v>
      </c>
      <c r="I21" s="67"/>
      <c r="J21" s="3">
        <f t="shared" si="2"/>
        <v>326.7</v>
      </c>
      <c r="K21" s="3">
        <f t="shared" si="3"/>
        <v>11.9</v>
      </c>
      <c r="L21" s="3">
        <f t="shared" si="4"/>
        <v>39.1</v>
      </c>
      <c r="M21" s="13">
        <f t="shared" si="1"/>
        <v>44</v>
      </c>
      <c r="N21" s="13">
        <f t="shared" si="1"/>
        <v>-72.199999999999989</v>
      </c>
      <c r="O21" s="13">
        <f t="shared" si="1"/>
        <v>-198.9</v>
      </c>
    </row>
    <row r="22" spans="2:19" s="3" customFormat="1" ht="24" customHeight="1" x14ac:dyDescent="0.25">
      <c r="B22" s="88" t="s">
        <v>45</v>
      </c>
      <c r="C22" s="10">
        <v>11845</v>
      </c>
      <c r="D22" s="11">
        <v>14.3</v>
      </c>
      <c r="E22" s="12">
        <v>169956</v>
      </c>
      <c r="F22" s="11">
        <v>170.8</v>
      </c>
      <c r="G22" s="11">
        <v>84.1</v>
      </c>
      <c r="H22" s="11">
        <v>144.5</v>
      </c>
      <c r="I22" s="67"/>
      <c r="J22" s="3">
        <f t="shared" si="2"/>
        <v>171.5</v>
      </c>
      <c r="K22" s="3">
        <f t="shared" si="3"/>
        <v>8.5</v>
      </c>
      <c r="L22" s="3">
        <f t="shared" si="4"/>
        <v>14.7</v>
      </c>
      <c r="M22" s="13">
        <f t="shared" si="1"/>
        <v>0.69999999999998863</v>
      </c>
      <c r="N22" s="13">
        <f t="shared" si="1"/>
        <v>-75.599999999999994</v>
      </c>
      <c r="O22" s="13">
        <f t="shared" si="1"/>
        <v>-129.80000000000001</v>
      </c>
    </row>
    <row r="23" spans="2:19" s="70" customFormat="1" ht="24" customHeight="1" x14ac:dyDescent="0.25">
      <c r="B23" s="88" t="s">
        <v>46</v>
      </c>
      <c r="C23" s="10">
        <v>31593</v>
      </c>
      <c r="D23" s="11">
        <v>24.6</v>
      </c>
      <c r="E23" s="12">
        <v>777457</v>
      </c>
      <c r="F23" s="11">
        <v>290.5</v>
      </c>
      <c r="G23" s="11">
        <v>86.6</v>
      </c>
      <c r="H23" s="11">
        <v>251.4</v>
      </c>
      <c r="I23" s="69"/>
      <c r="J23" s="3">
        <f t="shared" si="2"/>
        <v>130.4</v>
      </c>
      <c r="K23" s="3">
        <f t="shared" si="3"/>
        <v>439.3</v>
      </c>
      <c r="L23" s="3">
        <f t="shared" si="4"/>
        <v>574.6</v>
      </c>
      <c r="M23" s="13">
        <f>J23-F23</f>
        <v>-160.1</v>
      </c>
      <c r="N23" s="13">
        <f t="shared" si="1"/>
        <v>352.70000000000005</v>
      </c>
      <c r="O23" s="13">
        <f t="shared" si="1"/>
        <v>323.20000000000005</v>
      </c>
    </row>
    <row r="24" spans="2:19" s="3" customFormat="1" ht="24" customHeight="1" x14ac:dyDescent="0.25">
      <c r="B24" s="88" t="s">
        <v>47</v>
      </c>
      <c r="C24" s="10">
        <v>207837</v>
      </c>
      <c r="D24" s="11">
        <v>14</v>
      </c>
      <c r="E24" s="12">
        <v>2911818</v>
      </c>
      <c r="F24" s="11">
        <v>259.7</v>
      </c>
      <c r="G24" s="11">
        <v>80</v>
      </c>
      <c r="H24" s="11">
        <v>208.3</v>
      </c>
      <c r="I24" s="67"/>
      <c r="J24" s="3">
        <f t="shared" si="2"/>
        <v>11849.3</v>
      </c>
      <c r="K24" s="3">
        <f t="shared" si="3"/>
        <v>400</v>
      </c>
      <c r="L24" s="3">
        <f t="shared" si="4"/>
        <v>47508.9</v>
      </c>
      <c r="M24" s="13">
        <f>J24-F24</f>
        <v>11589.599999999999</v>
      </c>
      <c r="N24" s="13">
        <f t="shared" si="1"/>
        <v>320</v>
      </c>
      <c r="O24" s="13">
        <f t="shared" si="1"/>
        <v>47300.6</v>
      </c>
    </row>
    <row r="25" spans="2:19" s="3" customFormat="1" ht="33.75" customHeight="1" x14ac:dyDescent="0.25">
      <c r="B25" s="89" t="s">
        <v>48</v>
      </c>
      <c r="C25" s="10">
        <v>49594</v>
      </c>
      <c r="D25" s="11">
        <v>27.1</v>
      </c>
      <c r="E25" s="12">
        <v>1343661</v>
      </c>
      <c r="F25" s="133">
        <v>99.1</v>
      </c>
      <c r="G25" s="11">
        <v>85</v>
      </c>
      <c r="H25" s="11">
        <v>84.2</v>
      </c>
      <c r="I25" s="67"/>
      <c r="J25" s="3">
        <f t="shared" si="2"/>
        <v>5198.5</v>
      </c>
      <c r="K25" s="3">
        <f t="shared" si="3"/>
        <v>874.2</v>
      </c>
      <c r="L25" s="3">
        <f t="shared" si="4"/>
        <v>46094.7</v>
      </c>
      <c r="M25" s="13">
        <f>J25-F25</f>
        <v>5099.3999999999996</v>
      </c>
      <c r="N25" s="13">
        <f t="shared" si="1"/>
        <v>789.2</v>
      </c>
      <c r="O25" s="13">
        <f t="shared" si="1"/>
        <v>46010.5</v>
      </c>
    </row>
    <row r="26" spans="2:19" s="3" customFormat="1" ht="24" customHeight="1" x14ac:dyDescent="0.25">
      <c r="B26" s="87" t="s">
        <v>49</v>
      </c>
      <c r="C26" s="10">
        <v>2832</v>
      </c>
      <c r="D26" s="11">
        <v>11.7</v>
      </c>
      <c r="E26" s="12">
        <v>33273</v>
      </c>
      <c r="F26" s="11">
        <v>27.7</v>
      </c>
      <c r="G26" s="11">
        <v>75</v>
      </c>
      <c r="H26" s="11">
        <v>20.9</v>
      </c>
      <c r="I26" s="67"/>
      <c r="M26" s="13"/>
      <c r="N26" s="13"/>
      <c r="O26" s="13"/>
    </row>
    <row r="27" spans="2:19" s="70" customFormat="1" ht="33" customHeight="1" x14ac:dyDescent="0.25">
      <c r="B27" s="90" t="s">
        <v>50</v>
      </c>
      <c r="C27" s="10">
        <v>37095</v>
      </c>
      <c r="D27" s="102">
        <v>160</v>
      </c>
      <c r="E27" s="12">
        <v>5919084</v>
      </c>
      <c r="F27" s="11">
        <v>140.69999999999999</v>
      </c>
      <c r="G27" s="11">
        <v>82.2</v>
      </c>
      <c r="H27" s="11">
        <v>115.3</v>
      </c>
      <c r="I27" s="69"/>
      <c r="J27" s="3">
        <f t="shared" ref="J27:L28" si="5">ROUND(C27/C66*100,1)</f>
        <v>655.9</v>
      </c>
      <c r="K27" s="3">
        <f t="shared" si="5"/>
        <v>2909.1</v>
      </c>
      <c r="L27" s="3">
        <f t="shared" si="5"/>
        <v>19034.900000000001</v>
      </c>
      <c r="M27" s="13">
        <f t="shared" ref="M27:O28" si="6">J27-F27</f>
        <v>515.20000000000005</v>
      </c>
      <c r="N27" s="13">
        <f t="shared" si="6"/>
        <v>2826.9</v>
      </c>
      <c r="O27" s="13">
        <f t="shared" si="6"/>
        <v>18919.600000000002</v>
      </c>
    </row>
    <row r="28" spans="2:19" s="3" customFormat="1" ht="24" customHeight="1" x14ac:dyDescent="0.25">
      <c r="B28" s="88" t="s">
        <v>44</v>
      </c>
      <c r="C28" s="10">
        <v>1128</v>
      </c>
      <c r="D28" s="102">
        <v>171</v>
      </c>
      <c r="E28" s="12">
        <v>193347</v>
      </c>
      <c r="F28" s="11">
        <v>139.30000000000001</v>
      </c>
      <c r="G28" s="11">
        <v>88.2</v>
      </c>
      <c r="H28" s="11">
        <v>123.1</v>
      </c>
      <c r="I28" s="67"/>
      <c r="J28" s="3">
        <f t="shared" si="5"/>
        <v>7.1</v>
      </c>
      <c r="K28" s="3">
        <f t="shared" si="5"/>
        <v>2850</v>
      </c>
      <c r="L28" s="3">
        <f t="shared" si="5"/>
        <v>203.2</v>
      </c>
      <c r="M28" s="13">
        <f t="shared" si="6"/>
        <v>-132.20000000000002</v>
      </c>
      <c r="N28" s="13">
        <f t="shared" si="6"/>
        <v>2761.8</v>
      </c>
      <c r="O28" s="13">
        <f t="shared" si="6"/>
        <v>80.099999999999994</v>
      </c>
      <c r="Q28" s="113"/>
    </row>
    <row r="29" spans="2:19" s="70" customFormat="1" ht="24" customHeight="1" x14ac:dyDescent="0.25">
      <c r="B29" s="97" t="s">
        <v>45</v>
      </c>
      <c r="C29" s="28">
        <v>3185</v>
      </c>
      <c r="D29" s="110">
        <v>167</v>
      </c>
      <c r="E29" s="18">
        <v>532191</v>
      </c>
      <c r="F29" s="26">
        <v>176.1</v>
      </c>
      <c r="G29" s="26">
        <v>85</v>
      </c>
      <c r="H29" s="26">
        <v>149.69999999999999</v>
      </c>
      <c r="I29" s="69"/>
      <c r="M29" s="106"/>
      <c r="N29" s="106"/>
      <c r="O29" s="106"/>
      <c r="Q29" s="113"/>
    </row>
    <row r="30" spans="2:19" s="3" customFormat="1" ht="24" customHeight="1" x14ac:dyDescent="0.25">
      <c r="B30" s="88" t="s">
        <v>46</v>
      </c>
      <c r="C30" s="10">
        <v>2891</v>
      </c>
      <c r="D30" s="102">
        <v>194</v>
      </c>
      <c r="E30" s="12">
        <v>560425</v>
      </c>
      <c r="F30" s="11">
        <v>680.2</v>
      </c>
      <c r="G30" s="11">
        <v>87.4</v>
      </c>
      <c r="H30" s="11">
        <v>594.20000000000005</v>
      </c>
      <c r="I30" s="67"/>
      <c r="J30" s="3">
        <f t="shared" ref="J30:L32" si="7">ROUND(C30/C68*100,1)</f>
        <v>0.6</v>
      </c>
      <c r="K30" s="3">
        <f t="shared" si="7"/>
        <v>91.9</v>
      </c>
      <c r="L30" s="3">
        <f t="shared" si="7"/>
        <v>0.6</v>
      </c>
      <c r="M30" s="13">
        <f t="shared" ref="M30:O32" si="8">J30-F30</f>
        <v>-679.6</v>
      </c>
      <c r="N30" s="13">
        <f t="shared" si="8"/>
        <v>4.5</v>
      </c>
      <c r="O30" s="13">
        <f t="shared" si="8"/>
        <v>-593.6</v>
      </c>
      <c r="Q30" s="113"/>
    </row>
    <row r="31" spans="2:19" s="3" customFormat="1" ht="24" customHeight="1" x14ac:dyDescent="0.25">
      <c r="B31" s="88" t="s">
        <v>47</v>
      </c>
      <c r="C31" s="10">
        <v>21419</v>
      </c>
      <c r="D31" s="102">
        <v>151</v>
      </c>
      <c r="E31" s="12">
        <v>3238000</v>
      </c>
      <c r="F31" s="11">
        <v>170.8</v>
      </c>
      <c r="G31" s="11">
        <v>78.900000000000006</v>
      </c>
      <c r="H31" s="11">
        <v>134.80000000000001</v>
      </c>
      <c r="I31" s="67"/>
      <c r="J31" s="3">
        <f t="shared" si="7"/>
        <v>47.2</v>
      </c>
      <c r="K31" s="3">
        <f t="shared" si="7"/>
        <v>60.9</v>
      </c>
      <c r="L31" s="3">
        <f t="shared" si="7"/>
        <v>28.7</v>
      </c>
      <c r="M31" s="13">
        <f t="shared" si="8"/>
        <v>-123.60000000000001</v>
      </c>
      <c r="N31" s="13">
        <f t="shared" si="8"/>
        <v>-18.000000000000007</v>
      </c>
      <c r="O31" s="13">
        <f t="shared" si="8"/>
        <v>-106.10000000000001</v>
      </c>
      <c r="Q31" s="113"/>
    </row>
    <row r="32" spans="2:19" s="3" customFormat="1" ht="28.5" customHeight="1" x14ac:dyDescent="0.25">
      <c r="B32" s="89" t="s">
        <v>48</v>
      </c>
      <c r="C32" s="10">
        <v>8472</v>
      </c>
      <c r="D32" s="102">
        <v>165</v>
      </c>
      <c r="E32" s="12">
        <v>1395121</v>
      </c>
      <c r="F32" s="11">
        <v>78.5</v>
      </c>
      <c r="G32" s="11">
        <v>83.8</v>
      </c>
      <c r="H32" s="11">
        <v>65.7</v>
      </c>
      <c r="I32" s="67"/>
      <c r="J32" s="3">
        <f t="shared" si="7"/>
        <v>21.7</v>
      </c>
      <c r="K32" s="3">
        <f t="shared" si="7"/>
        <v>60.4</v>
      </c>
      <c r="L32" s="3">
        <f t="shared" si="7"/>
        <v>13.1</v>
      </c>
      <c r="M32" s="13">
        <f t="shared" si="8"/>
        <v>-56.8</v>
      </c>
      <c r="N32" s="13">
        <f t="shared" si="8"/>
        <v>-23.4</v>
      </c>
      <c r="O32" s="13">
        <f t="shared" si="8"/>
        <v>-52.6</v>
      </c>
      <c r="Q32" s="113"/>
      <c r="S32" s="79"/>
    </row>
    <row r="33" spans="2:17" s="3" customFormat="1" ht="30.75" customHeight="1" x14ac:dyDescent="0.2">
      <c r="I33" s="67"/>
      <c r="M33" s="13"/>
      <c r="N33" s="13"/>
      <c r="O33" s="13"/>
    </row>
    <row r="34" spans="2:17" s="70" customFormat="1" ht="21.95" customHeight="1" x14ac:dyDescent="0.2">
      <c r="I34" s="69"/>
      <c r="J34" s="3">
        <f>ROUND('tabl 35(3)'!C7/C71*100,1)</f>
        <v>24.1</v>
      </c>
      <c r="K34" s="3">
        <f>ROUND('tabl 35(3)'!D7/D71*100,1)</f>
        <v>2.4</v>
      </c>
      <c r="L34" s="3">
        <f>ROUND('tabl 35(3)'!E7/E71*100,1)</f>
        <v>0.6</v>
      </c>
      <c r="M34" s="13">
        <f>J34-'tabl 35(3)'!F7</f>
        <v>-68.400000000000006</v>
      </c>
      <c r="N34" s="13">
        <f>K34-'tabl 35(3)'!G7</f>
        <v>-72.099999999999994</v>
      </c>
      <c r="O34" s="13">
        <f>L34-'tabl 35(3)'!H7</f>
        <v>-67.400000000000006</v>
      </c>
    </row>
    <row r="35" spans="2:17" s="3" customFormat="1" ht="21.95" customHeight="1" x14ac:dyDescent="0.2">
      <c r="I35" s="67"/>
      <c r="J35" s="3">
        <f>ROUND('tabl 35(3)'!C8/C72*100,1)</f>
        <v>1.5</v>
      </c>
      <c r="K35" s="3">
        <f>ROUND('tabl 35(3)'!D8/D72*100,1)</f>
        <v>1.8</v>
      </c>
      <c r="L35" s="3">
        <f>ROUND('tabl 35(3)'!E8/E72*100,1)</f>
        <v>0</v>
      </c>
      <c r="M35" s="13">
        <f>J35-'tabl 35(3)'!F8</f>
        <v>-125.8</v>
      </c>
      <c r="N35" s="13">
        <f>K35-'tabl 35(3)'!G8</f>
        <v>-88.2</v>
      </c>
      <c r="O35" s="13">
        <f>L35-'tabl 35(3)'!H8</f>
        <v>-115</v>
      </c>
      <c r="Q35" s="79"/>
    </row>
    <row r="36" spans="2:17" s="3" customFormat="1" ht="21.95" customHeight="1" x14ac:dyDescent="0.2">
      <c r="I36" s="67"/>
      <c r="M36" s="13"/>
      <c r="N36" s="13"/>
      <c r="O36" s="13"/>
    </row>
    <row r="37" spans="2:17" s="3" customFormat="1" ht="29.25" customHeight="1" x14ac:dyDescent="0.2">
      <c r="I37" s="67"/>
      <c r="J37" s="3">
        <f>ROUND('tabl 35(3)'!C10/C74*100,1)</f>
        <v>7.8</v>
      </c>
      <c r="K37" s="3">
        <f>ROUND('tabl 35(3)'!D10/D74*100,1)</f>
        <v>1.3</v>
      </c>
      <c r="L37" s="3">
        <f>ROUND('tabl 35(3)'!E10/E74*100,1)</f>
        <v>0.1</v>
      </c>
      <c r="M37" s="13">
        <f>J37-'tabl 35(3)'!F10</f>
        <v>-212.6</v>
      </c>
      <c r="N37" s="13">
        <f>K37-'tabl 35(3)'!G10</f>
        <v>-57.5</v>
      </c>
      <c r="O37" s="13">
        <f>L37-'tabl 35(3)'!H10</f>
        <v>-121.5</v>
      </c>
    </row>
    <row r="38" spans="2:17" s="3" customFormat="1" ht="21.95" customHeight="1" x14ac:dyDescent="0.2">
      <c r="I38" s="67"/>
      <c r="J38" s="3">
        <f>ROUND('tabl 35(3)'!C11/C75*100,1)</f>
        <v>0.4</v>
      </c>
      <c r="K38" s="3">
        <f>ROUND('tabl 35(3)'!D11/D75*100,1)</f>
        <v>16.3</v>
      </c>
      <c r="L38" s="3">
        <f>ROUND('tabl 35(3)'!E11/E75*100,1)</f>
        <v>0.1</v>
      </c>
      <c r="M38" s="13">
        <f>J38-'tabl 35(3)'!F11</f>
        <v>-72.099999999999994</v>
      </c>
      <c r="N38" s="13">
        <f>K38-'tabl 35(3)'!G11</f>
        <v>-69.2</v>
      </c>
      <c r="O38" s="13">
        <f>L38-'tabl 35(3)'!H11</f>
        <v>-61.5</v>
      </c>
    </row>
    <row r="39" spans="2:17" s="3" customFormat="1" ht="21.95" customHeight="1" x14ac:dyDescent="0.2">
      <c r="I39" s="67"/>
      <c r="M39" s="13"/>
      <c r="N39" s="13"/>
      <c r="O39" s="13"/>
    </row>
    <row r="40" spans="2:17" s="3" customFormat="1" ht="28.5" customHeight="1" x14ac:dyDescent="0.2">
      <c r="I40" s="67"/>
      <c r="M40" s="13"/>
      <c r="N40" s="13"/>
      <c r="O40" s="13"/>
      <c r="Q40" s="13"/>
    </row>
    <row r="41" spans="2:17" s="3" customFormat="1" ht="21.95" customHeight="1" x14ac:dyDescent="0.2">
      <c r="I41" s="67"/>
      <c r="J41" s="3">
        <f>ROUND('tabl 35(3)'!C14/C76*100,1)</f>
        <v>0.6</v>
      </c>
      <c r="K41" s="3">
        <f>ROUND('tabl 35(3)'!D14/D76*100,1)</f>
        <v>633.9</v>
      </c>
      <c r="L41" s="3">
        <f>ROUND('tabl 35(3)'!E14/E76*100,1)</f>
        <v>3.9</v>
      </c>
      <c r="M41" s="13">
        <f>J41-'tabl 35(3)'!F14</f>
        <v>-113.5</v>
      </c>
      <c r="N41" s="13">
        <f>K41-'tabl 35(3)'!G14</f>
        <v>552.29999999999995</v>
      </c>
      <c r="O41" s="13">
        <f>L41-'tabl 35(3)'!H14</f>
        <v>-89.199999999999989</v>
      </c>
      <c r="Q41" s="13"/>
    </row>
    <row r="42" spans="2:17" s="3" customFormat="1" ht="21.95" customHeight="1" x14ac:dyDescent="0.2">
      <c r="I42" s="67"/>
      <c r="L42" s="3">
        <f>ROUND('tabl 35(3)'!E15/E77*100,1)</f>
        <v>549.6</v>
      </c>
      <c r="M42" s="13"/>
      <c r="N42" s="13"/>
      <c r="O42" s="13">
        <f>L42-'tabl 35(3)'!H15</f>
        <v>436.1</v>
      </c>
      <c r="Q42" s="13"/>
    </row>
    <row r="43" spans="2:17" s="3" customFormat="1" ht="21.95" customHeight="1" x14ac:dyDescent="0.2">
      <c r="I43" s="67"/>
      <c r="L43" s="3">
        <f>ROUND('tabl 35(3)'!E16/E78*100,1)</f>
        <v>67.3</v>
      </c>
      <c r="M43" s="13"/>
      <c r="N43" s="13"/>
      <c r="O43" s="13">
        <f>L43-'tabl 35(3)'!H16</f>
        <v>19.199999999999996</v>
      </c>
    </row>
    <row r="44" spans="2:17" s="3" customFormat="1" ht="28.5" customHeight="1" x14ac:dyDescent="0.2">
      <c r="I44" s="67"/>
      <c r="L44" s="3">
        <f>ROUND('tabl 35(3)'!E17/E79*100,1)</f>
        <v>29.6</v>
      </c>
      <c r="M44" s="13"/>
      <c r="N44" s="13"/>
      <c r="O44" s="13" t="e">
        <f>L44-'tabl 35(3)'!H17</f>
        <v>#VALUE!</v>
      </c>
      <c r="Q44" s="13"/>
    </row>
    <row r="45" spans="2:17" s="3" customFormat="1" ht="21.95" customHeight="1" x14ac:dyDescent="0.2">
      <c r="I45" s="67"/>
      <c r="L45" s="3">
        <f>ROUND('tabl 35(3)'!E18/E80*100,1)</f>
        <v>57.7</v>
      </c>
      <c r="M45" s="13"/>
      <c r="N45" s="13"/>
      <c r="O45" s="13">
        <f>L45-'tabl 35(3)'!H18</f>
        <v>-3.3999999999999986</v>
      </c>
    </row>
    <row r="46" spans="2:17" s="3" customFormat="1" ht="21.95" customHeight="1" x14ac:dyDescent="0.2">
      <c r="I46" s="67"/>
      <c r="J46" s="3">
        <f>ROUND('tabl 35(3)'!C19/C81*100,1)</f>
        <v>46.4</v>
      </c>
      <c r="K46" s="3">
        <f>ROUND('tabl 35(3)'!D19/D81*100,1)</f>
        <v>200</v>
      </c>
      <c r="L46" s="3">
        <f>ROUND('tabl 35(3)'!E19/E81*100,1)</f>
        <v>92.8</v>
      </c>
      <c r="M46" s="13">
        <f>J46-'tabl 35(3)'!F19</f>
        <v>-36.6</v>
      </c>
      <c r="N46" s="13">
        <f>K46-'tabl 35(3)'!G19</f>
        <v>119.1</v>
      </c>
      <c r="O46" s="13">
        <f>L46-'tabl 35(3)'!H19</f>
        <v>25.700000000000003</v>
      </c>
    </row>
    <row r="47" spans="2:17" s="3" customFormat="1" ht="17.100000000000001" customHeight="1" x14ac:dyDescent="0.2">
      <c r="B47" s="67"/>
      <c r="C47" s="43"/>
      <c r="D47" s="64"/>
      <c r="E47" s="43"/>
      <c r="F47" s="64"/>
      <c r="G47" s="64"/>
      <c r="H47" s="64"/>
      <c r="I47" s="67"/>
      <c r="J47" s="3">
        <f>ROUND(C47/C82*100,1)</f>
        <v>0</v>
      </c>
      <c r="M47" s="13">
        <f>J47-F47</f>
        <v>0</v>
      </c>
      <c r="N47" s="13"/>
      <c r="O47" s="13"/>
    </row>
    <row r="48" spans="2:17" ht="14.25" x14ac:dyDescent="0.2">
      <c r="B48" s="61"/>
      <c r="C48" s="43"/>
      <c r="D48" s="64"/>
      <c r="E48" s="43"/>
      <c r="F48" s="64"/>
      <c r="G48" s="64"/>
      <c r="H48" s="64"/>
      <c r="J48" s="3"/>
      <c r="K48" s="3"/>
      <c r="L48" s="3"/>
    </row>
    <row r="49" spans="1:12" s="71" customFormat="1" ht="14.25" hidden="1" customHeight="1" x14ac:dyDescent="0.2">
      <c r="A49"/>
      <c r="B49">
        <v>2005</v>
      </c>
      <c r="C49" s="43"/>
      <c r="D49" s="64"/>
      <c r="E49" s="43"/>
      <c r="F49" s="64"/>
      <c r="G49" s="64"/>
      <c r="H49" s="64"/>
      <c r="I49" s="63"/>
      <c r="J49" s="3"/>
      <c r="K49" s="3"/>
      <c r="L49" s="3"/>
    </row>
    <row r="50" spans="1:12" s="3" customFormat="1" ht="14.25" hidden="1" customHeight="1" x14ac:dyDescent="0.2">
      <c r="B50" s="20" t="s">
        <v>43</v>
      </c>
      <c r="C50" s="43">
        <v>85289</v>
      </c>
      <c r="D50" s="64">
        <v>21.8</v>
      </c>
      <c r="E50" s="43">
        <v>1862444</v>
      </c>
      <c r="F50" s="64">
        <v>120.3</v>
      </c>
      <c r="G50" s="64">
        <v>80.099999999999994</v>
      </c>
      <c r="H50" s="64">
        <v>96.7</v>
      </c>
      <c r="I50" s="67"/>
    </row>
    <row r="51" spans="1:12" s="3" customFormat="1" ht="14.25" hidden="1" customHeight="1" x14ac:dyDescent="0.2">
      <c r="B51" s="30" t="s">
        <v>44</v>
      </c>
      <c r="C51" s="43">
        <v>4502</v>
      </c>
      <c r="D51" s="64">
        <v>17.5</v>
      </c>
      <c r="E51" s="43">
        <v>78772</v>
      </c>
      <c r="F51" s="64">
        <v>148.4</v>
      </c>
      <c r="G51" s="64">
        <v>76.099999999999994</v>
      </c>
      <c r="H51" s="64">
        <v>112.9</v>
      </c>
      <c r="I51" s="67"/>
    </row>
    <row r="52" spans="1:12" s="3" customFormat="1" ht="14.25" hidden="1" customHeight="1" x14ac:dyDescent="0.2">
      <c r="B52" s="30" t="s">
        <v>45</v>
      </c>
      <c r="C52" s="43">
        <v>2674</v>
      </c>
      <c r="D52" s="65">
        <v>14.4</v>
      </c>
      <c r="E52" s="43">
        <v>38477</v>
      </c>
      <c r="F52" s="64">
        <v>391.5</v>
      </c>
      <c r="G52" s="64">
        <v>90.6</v>
      </c>
      <c r="H52" s="64">
        <v>355.3</v>
      </c>
      <c r="I52" s="67"/>
    </row>
    <row r="53" spans="1:12" s="3" customFormat="1" ht="14.25" hidden="1" customHeight="1" x14ac:dyDescent="0.2">
      <c r="B53" s="30" t="s">
        <v>46</v>
      </c>
      <c r="C53" s="43">
        <v>10469</v>
      </c>
      <c r="D53" s="64">
        <v>23.7</v>
      </c>
      <c r="E53" s="43">
        <v>248491</v>
      </c>
      <c r="F53" s="64">
        <v>128.19999999999999</v>
      </c>
      <c r="G53" s="64">
        <v>83.7</v>
      </c>
      <c r="H53" s="64">
        <v>107.7</v>
      </c>
      <c r="I53" s="67"/>
    </row>
    <row r="54" spans="1:12" s="3" customFormat="1" ht="14.25" hidden="1" customHeight="1" x14ac:dyDescent="0.2">
      <c r="B54" s="30" t="s">
        <v>47</v>
      </c>
      <c r="C54" s="43">
        <v>28903</v>
      </c>
      <c r="D54" s="65">
        <v>14.2</v>
      </c>
      <c r="E54" s="43">
        <v>409134</v>
      </c>
      <c r="F54" s="64">
        <v>248.7</v>
      </c>
      <c r="G54" s="64">
        <v>86.6</v>
      </c>
      <c r="H54" s="64">
        <v>215</v>
      </c>
      <c r="I54" s="67"/>
    </row>
    <row r="55" spans="1:12" s="3" customFormat="1" ht="24" hidden="1" customHeight="1" x14ac:dyDescent="0.2">
      <c r="B55" s="24" t="s">
        <v>48</v>
      </c>
      <c r="C55" s="32">
        <v>38742</v>
      </c>
      <c r="D55" s="33">
        <v>28.1</v>
      </c>
      <c r="E55" s="32">
        <v>1087570</v>
      </c>
      <c r="F55" s="34">
        <v>81.8</v>
      </c>
      <c r="G55" s="34">
        <v>93.4</v>
      </c>
      <c r="H55" s="34">
        <v>76.400000000000006</v>
      </c>
      <c r="I55" s="67"/>
    </row>
    <row r="56" spans="1:12" s="3" customFormat="1" ht="14.25" hidden="1" customHeight="1" x14ac:dyDescent="0.2">
      <c r="B56" s="20" t="s">
        <v>49</v>
      </c>
      <c r="C56" s="35">
        <v>962</v>
      </c>
      <c r="D56" s="36">
        <v>12.2</v>
      </c>
      <c r="E56" s="35">
        <v>11719</v>
      </c>
      <c r="F56">
        <v>124.8</v>
      </c>
      <c r="G56">
        <v>81.3</v>
      </c>
      <c r="H56">
        <v>101.6</v>
      </c>
      <c r="I56" s="67"/>
    </row>
    <row r="57" spans="1:12" s="3" customFormat="1" ht="14.25" hidden="1" customHeight="1" x14ac:dyDescent="0.2">
      <c r="B57" s="25" t="s">
        <v>50</v>
      </c>
      <c r="C57">
        <v>12930</v>
      </c>
      <c r="D57">
        <v>168</v>
      </c>
      <c r="E57">
        <v>2166811</v>
      </c>
      <c r="F57">
        <v>60.2</v>
      </c>
      <c r="G57">
        <v>91.3</v>
      </c>
      <c r="H57">
        <v>54.9</v>
      </c>
      <c r="I57" s="67"/>
    </row>
    <row r="58" spans="1:12" s="3" customFormat="1" ht="14.25" hidden="1" customHeight="1" x14ac:dyDescent="0.2">
      <c r="B58" s="30" t="s">
        <v>44</v>
      </c>
      <c r="C58" s="10">
        <v>1106</v>
      </c>
      <c r="D58" s="11">
        <v>181</v>
      </c>
      <c r="E58" s="10">
        <v>200073</v>
      </c>
      <c r="F58" s="37">
        <v>92</v>
      </c>
      <c r="G58" s="37">
        <v>98.4</v>
      </c>
      <c r="H58" s="37">
        <v>90.7</v>
      </c>
      <c r="I58" s="67"/>
    </row>
    <row r="59" spans="1:12" s="3" customFormat="1" ht="14.25" hidden="1" customHeight="1" x14ac:dyDescent="0.2">
      <c r="B59" s="30" t="s">
        <v>45</v>
      </c>
      <c r="C59" s="10">
        <v>801</v>
      </c>
      <c r="D59" s="11">
        <v>172</v>
      </c>
      <c r="E59" s="10">
        <v>137498</v>
      </c>
      <c r="F59" s="37">
        <v>60.3</v>
      </c>
      <c r="G59" s="37">
        <v>89.6</v>
      </c>
      <c r="H59" s="37">
        <v>53.9</v>
      </c>
      <c r="I59" s="67"/>
    </row>
    <row r="60" spans="1:12" s="3" customFormat="1" ht="14.25" hidden="1" customHeight="1" x14ac:dyDescent="0.2">
      <c r="B60" s="30" t="s">
        <v>46</v>
      </c>
      <c r="C60" s="10">
        <v>438</v>
      </c>
      <c r="D60" s="38">
        <v>186</v>
      </c>
      <c r="E60" s="10">
        <v>81382</v>
      </c>
      <c r="F60" s="37">
        <v>103.1</v>
      </c>
      <c r="G60" s="37">
        <v>94.4</v>
      </c>
      <c r="H60" s="37">
        <v>97.4</v>
      </c>
      <c r="I60" s="67"/>
    </row>
    <row r="61" spans="1:12" s="3" customFormat="1" ht="14.25" hidden="1" customHeight="1" x14ac:dyDescent="0.2">
      <c r="B61" s="30" t="s">
        <v>47</v>
      </c>
      <c r="C61" s="10">
        <v>3677</v>
      </c>
      <c r="D61" s="38">
        <v>160</v>
      </c>
      <c r="E61" s="10">
        <v>588842</v>
      </c>
      <c r="F61" s="37">
        <v>82.8</v>
      </c>
      <c r="G61" s="37">
        <v>94.1</v>
      </c>
      <c r="H61" s="37">
        <v>78.099999999999994</v>
      </c>
      <c r="I61" s="67"/>
    </row>
    <row r="62" spans="1:12" s="3" customFormat="1" ht="24" hidden="1" customHeight="1" x14ac:dyDescent="0.2">
      <c r="B62" s="24" t="s">
        <v>48</v>
      </c>
      <c r="C62" s="10">
        <v>6908</v>
      </c>
      <c r="D62" s="39">
        <v>168</v>
      </c>
      <c r="E62" s="40">
        <v>1159016</v>
      </c>
      <c r="F62" s="37">
        <v>49</v>
      </c>
      <c r="G62" s="37">
        <v>89.8</v>
      </c>
      <c r="H62" s="37">
        <v>44</v>
      </c>
      <c r="I62" s="67"/>
    </row>
    <row r="63" spans="1:12" s="70" customFormat="1" ht="24" hidden="1" customHeight="1" x14ac:dyDescent="0.2">
      <c r="B63" s="68" t="s">
        <v>51</v>
      </c>
      <c r="C63" s="10">
        <v>24234</v>
      </c>
      <c r="D63" s="39">
        <v>5.6</v>
      </c>
      <c r="E63" s="40">
        <v>135311</v>
      </c>
      <c r="F63" s="37">
        <v>129.69999999999999</v>
      </c>
      <c r="G63" s="37">
        <v>82.4</v>
      </c>
      <c r="H63" s="37">
        <v>106.5</v>
      </c>
      <c r="I63" s="69"/>
    </row>
    <row r="64" spans="1:12" s="3" customFormat="1" ht="14.25" hidden="1" customHeight="1" x14ac:dyDescent="0.2">
      <c r="B64" s="27" t="s">
        <v>52</v>
      </c>
      <c r="C64" s="10">
        <v>1754</v>
      </c>
      <c r="D64" s="39">
        <v>3.5</v>
      </c>
      <c r="E64" s="40">
        <v>6129</v>
      </c>
      <c r="F64" s="37">
        <v>99.2</v>
      </c>
      <c r="G64" s="37">
        <v>79.5</v>
      </c>
      <c r="H64" s="37">
        <v>78.5</v>
      </c>
      <c r="I64" s="67"/>
    </row>
    <row r="65" spans="2:9" s="3" customFormat="1" ht="14.25" hidden="1" customHeight="1" x14ac:dyDescent="0.2">
      <c r="B65" s="27" t="s">
        <v>53</v>
      </c>
      <c r="C65" s="10">
        <v>954</v>
      </c>
      <c r="D65" s="38">
        <v>3.1</v>
      </c>
      <c r="E65" s="10">
        <v>2915</v>
      </c>
      <c r="F65" s="37">
        <v>206</v>
      </c>
      <c r="G65" s="37">
        <v>91.2</v>
      </c>
      <c r="H65" s="37">
        <v>183.2</v>
      </c>
      <c r="I65" s="67"/>
    </row>
    <row r="66" spans="2:9" s="70" customFormat="1" ht="24" hidden="1" customHeight="1" x14ac:dyDescent="0.2">
      <c r="B66" s="27" t="s">
        <v>70</v>
      </c>
      <c r="C66" s="10">
        <v>5656</v>
      </c>
      <c r="D66" s="39">
        <v>5.5</v>
      </c>
      <c r="E66" s="40">
        <v>31096</v>
      </c>
      <c r="F66" s="37">
        <v>125.6</v>
      </c>
      <c r="G66" s="37">
        <v>105.8</v>
      </c>
      <c r="H66" s="37">
        <v>132.6</v>
      </c>
      <c r="I66" s="69"/>
    </row>
    <row r="67" spans="2:9" s="3" customFormat="1" ht="14.25" hidden="1" customHeight="1" x14ac:dyDescent="0.2">
      <c r="B67" s="27" t="s">
        <v>56</v>
      </c>
      <c r="C67" s="10">
        <v>15869</v>
      </c>
      <c r="D67" s="39">
        <v>6</v>
      </c>
      <c r="E67" s="40">
        <v>95171</v>
      </c>
      <c r="F67" s="37">
        <v>132.80000000000001</v>
      </c>
      <c r="G67" s="37">
        <v>75.900000000000006</v>
      </c>
      <c r="H67" s="37">
        <v>101</v>
      </c>
      <c r="I67" s="67"/>
    </row>
    <row r="68" spans="2:9" s="3" customFormat="1" ht="24" hidden="1" customHeight="1" x14ac:dyDescent="0.2">
      <c r="B68" s="68" t="s">
        <v>58</v>
      </c>
      <c r="C68" s="10">
        <v>456937</v>
      </c>
      <c r="D68" s="39">
        <v>211</v>
      </c>
      <c r="E68" s="40">
        <v>96462873</v>
      </c>
      <c r="F68" s="37">
        <v>107.7</v>
      </c>
      <c r="G68" s="37">
        <v>87.9</v>
      </c>
      <c r="H68" s="37">
        <v>94.5</v>
      </c>
      <c r="I68" s="67"/>
    </row>
    <row r="69" spans="2:9" s="3" customFormat="1" ht="14.25" hidden="1" customHeight="1" x14ac:dyDescent="0.2">
      <c r="B69" s="27" t="s">
        <v>52</v>
      </c>
      <c r="C69" s="10">
        <v>45404</v>
      </c>
      <c r="D69" s="38">
        <v>248</v>
      </c>
      <c r="E69" s="10">
        <v>11271235</v>
      </c>
      <c r="F69" s="37">
        <v>88</v>
      </c>
      <c r="G69" s="37">
        <v>91.2</v>
      </c>
      <c r="H69" s="37">
        <v>80.5</v>
      </c>
      <c r="I69" s="67"/>
    </row>
    <row r="70" spans="2:9" s="3" customFormat="1" ht="14.25" hidden="1" customHeight="1" x14ac:dyDescent="0.2">
      <c r="B70" s="27" t="s">
        <v>53</v>
      </c>
      <c r="C70" s="10">
        <v>39049</v>
      </c>
      <c r="D70" s="39">
        <v>273</v>
      </c>
      <c r="E70" s="40">
        <v>10650418</v>
      </c>
      <c r="F70" s="37">
        <v>107.9</v>
      </c>
      <c r="G70" s="37">
        <v>89.2</v>
      </c>
      <c r="H70" s="37">
        <v>96.3</v>
      </c>
      <c r="I70" s="67"/>
    </row>
    <row r="71" spans="2:9" s="70" customFormat="1" ht="24" hidden="1" customHeight="1" x14ac:dyDescent="0.2">
      <c r="B71" s="27" t="s">
        <v>70</v>
      </c>
      <c r="C71" s="10">
        <v>28295</v>
      </c>
      <c r="D71" s="39">
        <v>146</v>
      </c>
      <c r="E71" s="40">
        <v>4136874</v>
      </c>
      <c r="F71" s="37">
        <v>118.5</v>
      </c>
      <c r="G71" s="37">
        <v>95.4</v>
      </c>
      <c r="H71" s="37">
        <v>113.2</v>
      </c>
      <c r="I71" s="69"/>
    </row>
    <row r="72" spans="2:9" s="3" customFormat="1" ht="14.25" hidden="1" customHeight="1" x14ac:dyDescent="0.2">
      <c r="B72" s="27" t="s">
        <v>56</v>
      </c>
      <c r="C72" s="10">
        <v>331915</v>
      </c>
      <c r="D72" s="38">
        <v>205</v>
      </c>
      <c r="E72" s="10">
        <v>68160819</v>
      </c>
      <c r="F72" s="37">
        <v>148.9</v>
      </c>
      <c r="G72" s="37">
        <v>86.5</v>
      </c>
      <c r="H72" s="37">
        <v>129.1</v>
      </c>
      <c r="I72" s="67"/>
    </row>
    <row r="73" spans="2:9" s="3" customFormat="1" ht="14.25" hidden="1" customHeight="1" x14ac:dyDescent="0.2">
      <c r="B73" s="27" t="s">
        <v>59</v>
      </c>
      <c r="C73" s="10">
        <v>12274</v>
      </c>
      <c r="D73" s="39">
        <v>183</v>
      </c>
      <c r="E73" s="40">
        <v>2243527</v>
      </c>
      <c r="F73" s="37">
        <v>13.7</v>
      </c>
      <c r="G73" s="37">
        <v>80.3</v>
      </c>
      <c r="H73" s="37">
        <v>10.9</v>
      </c>
      <c r="I73" s="67"/>
    </row>
    <row r="74" spans="2:9" s="3" customFormat="1" ht="14.25" hidden="1" customHeight="1" x14ac:dyDescent="0.2">
      <c r="B74" s="25" t="s">
        <v>60</v>
      </c>
      <c r="C74" s="10">
        <v>325674</v>
      </c>
      <c r="D74" s="39">
        <v>391</v>
      </c>
      <c r="E74" s="40">
        <v>127414187</v>
      </c>
      <c r="F74" s="37">
        <v>112.5</v>
      </c>
      <c r="G74" s="37">
        <v>93.5</v>
      </c>
      <c r="H74" s="37">
        <v>105.3</v>
      </c>
      <c r="I74" s="67"/>
    </row>
    <row r="75" spans="2:9" s="3" customFormat="1" ht="24" hidden="1" customHeight="1" x14ac:dyDescent="0.2">
      <c r="B75" s="25" t="s">
        <v>61</v>
      </c>
      <c r="C75" s="10">
        <v>3387502</v>
      </c>
      <c r="D75" s="39">
        <v>39.9</v>
      </c>
      <c r="E75" s="40">
        <v>135216350</v>
      </c>
      <c r="F75" s="37">
        <v>100.7</v>
      </c>
      <c r="G75" s="37">
        <v>94.3</v>
      </c>
      <c r="H75" s="37">
        <v>95.1</v>
      </c>
      <c r="I75" s="67"/>
    </row>
    <row r="76" spans="2:9" s="3" customFormat="1" ht="24" hidden="1" customHeight="1" x14ac:dyDescent="0.2">
      <c r="B76" s="68" t="s">
        <v>62</v>
      </c>
      <c r="C76" s="10">
        <v>7916766</v>
      </c>
      <c r="D76" s="39">
        <v>33.6</v>
      </c>
      <c r="E76" s="40">
        <v>265889524</v>
      </c>
      <c r="F76" s="37">
        <v>100</v>
      </c>
      <c r="G76" s="37">
        <v>100</v>
      </c>
      <c r="H76" s="37">
        <v>100</v>
      </c>
      <c r="I76" s="67"/>
    </row>
    <row r="77" spans="2:9" s="3" customFormat="1" ht="14.25" hidden="1" customHeight="1" x14ac:dyDescent="0.2">
      <c r="B77" s="25" t="s">
        <v>63</v>
      </c>
      <c r="C77" s="10" t="s">
        <v>64</v>
      </c>
      <c r="D77" s="39" t="s">
        <v>64</v>
      </c>
      <c r="E77" s="40">
        <v>2024987</v>
      </c>
      <c r="F77" s="37" t="s">
        <v>64</v>
      </c>
      <c r="G77" s="37" t="s">
        <v>64</v>
      </c>
      <c r="H77" s="37">
        <v>98.7</v>
      </c>
      <c r="I77" s="67"/>
    </row>
    <row r="78" spans="2:9" s="3" customFormat="1" ht="14.25" hidden="1" customHeight="1" x14ac:dyDescent="0.2">
      <c r="B78" s="25" t="s">
        <v>65</v>
      </c>
      <c r="C78" s="10" t="s">
        <v>64</v>
      </c>
      <c r="D78" s="39" t="s">
        <v>64</v>
      </c>
      <c r="E78" s="40">
        <v>270622</v>
      </c>
      <c r="F78" s="37" t="s">
        <v>64</v>
      </c>
      <c r="G78" s="37" t="s">
        <v>64</v>
      </c>
      <c r="H78" s="37">
        <v>106.5</v>
      </c>
      <c r="I78" s="67"/>
    </row>
    <row r="79" spans="2:9" s="3" customFormat="1" ht="14.25" hidden="1" customHeight="1" x14ac:dyDescent="0.2">
      <c r="B79" s="25" t="s">
        <v>66</v>
      </c>
      <c r="C79" s="10" t="s">
        <v>64</v>
      </c>
      <c r="D79" s="39" t="s">
        <v>64</v>
      </c>
      <c r="E79" s="40">
        <v>60854522</v>
      </c>
      <c r="F79" s="37" t="s">
        <v>64</v>
      </c>
      <c r="G79" s="37" t="s">
        <v>64</v>
      </c>
      <c r="H79" s="37">
        <v>91.9</v>
      </c>
      <c r="I79" s="67"/>
    </row>
    <row r="80" spans="2:9" s="3" customFormat="1" ht="14.25" hidden="1" customHeight="1" x14ac:dyDescent="0.2">
      <c r="B80" s="25" t="s">
        <v>67</v>
      </c>
      <c r="C80" s="41" t="s">
        <v>64</v>
      </c>
      <c r="D80" s="42" t="s">
        <v>64</v>
      </c>
      <c r="E80" s="43">
        <v>56184337</v>
      </c>
      <c r="F80" s="37" t="s">
        <v>64</v>
      </c>
      <c r="G80" s="37" t="s">
        <v>64</v>
      </c>
      <c r="H80" s="37">
        <v>93.8</v>
      </c>
      <c r="I80" s="67"/>
    </row>
    <row r="81" spans="2:9" s="3" customFormat="1" ht="14.25" hidden="1" customHeight="1" x14ac:dyDescent="0.2">
      <c r="B81" s="25" t="s">
        <v>68</v>
      </c>
      <c r="C81" s="44">
        <v>138986</v>
      </c>
      <c r="D81" s="45">
        <v>88</v>
      </c>
      <c r="E81" s="40">
        <v>12235041</v>
      </c>
      <c r="F81" s="37">
        <v>149.9</v>
      </c>
      <c r="G81" s="37">
        <v>88.9</v>
      </c>
      <c r="H81" s="37">
        <v>132.69999999999999</v>
      </c>
      <c r="I81" s="67"/>
    </row>
    <row r="82" spans="2:9" s="3" customFormat="1" ht="14.25" hidden="1" customHeight="1" x14ac:dyDescent="0.2">
      <c r="B82" s="25" t="s">
        <v>69</v>
      </c>
      <c r="C82" s="44">
        <v>33441</v>
      </c>
      <c r="D82" s="45" t="s">
        <v>64</v>
      </c>
      <c r="E82" s="40" t="s">
        <v>64</v>
      </c>
      <c r="F82" s="37">
        <v>81</v>
      </c>
      <c r="G82" s="37" t="s">
        <v>64</v>
      </c>
      <c r="H82" s="37" t="s">
        <v>64</v>
      </c>
      <c r="I82" s="67"/>
    </row>
    <row r="83" spans="2:9" ht="12.75" hidden="1" customHeight="1" x14ac:dyDescent="0.2">
      <c r="C83" s="44"/>
      <c r="D83" s="45"/>
      <c r="E83" s="40"/>
      <c r="F83" s="37"/>
      <c r="G83" s="37"/>
      <c r="H83" s="37"/>
    </row>
    <row r="84" spans="2:9" ht="17.100000000000001" hidden="1" customHeight="1" x14ac:dyDescent="0.2">
      <c r="B84">
        <v>2006</v>
      </c>
      <c r="C84" s="44"/>
      <c r="D84" s="45"/>
      <c r="E84" s="40"/>
      <c r="F84" s="37"/>
      <c r="G84" s="37"/>
      <c r="H84" s="37"/>
    </row>
    <row r="85" spans="2:9" ht="27.75" hidden="1" customHeight="1" x14ac:dyDescent="0.2">
      <c r="B85" s="68" t="s">
        <v>62</v>
      </c>
      <c r="C85" s="18">
        <v>7991401</v>
      </c>
      <c r="D85" s="46">
        <v>25.6</v>
      </c>
      <c r="E85" s="47">
        <v>204495205</v>
      </c>
      <c r="F85" s="40"/>
      <c r="G85" s="40"/>
      <c r="H85" s="40"/>
    </row>
    <row r="86" spans="2:9" ht="17.25" hidden="1" customHeight="1" x14ac:dyDescent="0.2">
      <c r="B86" s="25" t="s">
        <v>63</v>
      </c>
      <c r="C86" s="12" t="s">
        <v>64</v>
      </c>
      <c r="D86" s="48" t="s">
        <v>64</v>
      </c>
      <c r="E86" s="10">
        <v>1577386</v>
      </c>
      <c r="F86" s="37"/>
      <c r="G86" s="37"/>
      <c r="H86" s="37"/>
    </row>
    <row r="87" spans="2:9" ht="17.25" hidden="1" customHeight="1" x14ac:dyDescent="0.2">
      <c r="B87" s="25" t="s">
        <v>65</v>
      </c>
      <c r="C87" s="12" t="s">
        <v>64</v>
      </c>
      <c r="D87" s="48" t="s">
        <v>64</v>
      </c>
      <c r="E87" s="10">
        <v>239452</v>
      </c>
      <c r="F87" s="37"/>
      <c r="G87" s="37"/>
      <c r="H87" s="37"/>
    </row>
    <row r="88" spans="2:9" ht="17.25" hidden="1" customHeight="1" x14ac:dyDescent="0.2">
      <c r="B88" s="25" t="s">
        <v>66</v>
      </c>
      <c r="C88" s="10" t="s">
        <v>64</v>
      </c>
      <c r="D88" s="39" t="s">
        <v>64</v>
      </c>
      <c r="E88" s="40">
        <v>57817800</v>
      </c>
      <c r="F88" s="37"/>
      <c r="G88" s="37"/>
      <c r="H88" s="37"/>
    </row>
    <row r="89" spans="2:9" ht="17.25" hidden="1" customHeight="1" x14ac:dyDescent="0.2">
      <c r="B89" s="25" t="s">
        <v>67</v>
      </c>
      <c r="C89" s="12" t="s">
        <v>64</v>
      </c>
      <c r="D89" s="49" t="s">
        <v>64</v>
      </c>
      <c r="E89" s="44">
        <v>53807452</v>
      </c>
      <c r="F89" s="37"/>
      <c r="G89" s="37"/>
      <c r="H89" s="37"/>
    </row>
    <row r="90" spans="2:9" ht="17.100000000000001" hidden="1" customHeight="1" x14ac:dyDescent="0.2">
      <c r="C90" s="10"/>
      <c r="D90" s="39"/>
      <c r="E90" s="40"/>
      <c r="F90" s="37"/>
      <c r="G90" s="37"/>
      <c r="H90" s="37"/>
    </row>
    <row r="91" spans="2:9" s="63" customFormat="1" ht="13.5" hidden="1" customHeight="1" x14ac:dyDescent="0.2">
      <c r="C91" s="28">
        <v>2006</v>
      </c>
      <c r="D91" s="19"/>
      <c r="E91" s="50"/>
      <c r="F91" s="37">
        <v>2005</v>
      </c>
      <c r="G91" s="37"/>
      <c r="H91" s="37"/>
    </row>
    <row r="92" spans="2:9" s="63" customFormat="1" ht="13.5" hidden="1" customHeight="1" x14ac:dyDescent="0.2">
      <c r="B92" s="72" t="s">
        <v>71</v>
      </c>
      <c r="C92" s="51">
        <v>825472</v>
      </c>
      <c r="D92" s="45">
        <v>138</v>
      </c>
      <c r="E92" s="40">
        <v>113596904</v>
      </c>
      <c r="F92" s="37">
        <v>858280</v>
      </c>
      <c r="G92" s="37">
        <v>156</v>
      </c>
      <c r="H92" s="37">
        <v>134091659</v>
      </c>
    </row>
    <row r="93" spans="2:9" s="63" customFormat="1" ht="13.5" hidden="1" customHeight="1" x14ac:dyDescent="0.2">
      <c r="B93" s="72"/>
      <c r="C93" s="52">
        <v>825472</v>
      </c>
      <c r="D93" s="53">
        <f>ROUND(E93/C93,1)</f>
        <v>27.5</v>
      </c>
      <c r="E93" s="47">
        <f>ROUND(E92/5,0)</f>
        <v>22719381</v>
      </c>
      <c r="F93" s="40">
        <v>858280</v>
      </c>
      <c r="G93" s="37">
        <f>ROUND(H93/F93,1)</f>
        <v>31.2</v>
      </c>
      <c r="H93" s="40">
        <f>ROUND(H92/5,0)</f>
        <v>26818332</v>
      </c>
    </row>
    <row r="94" spans="2:9" s="74" customFormat="1" ht="13.5" hidden="1" customHeight="1" x14ac:dyDescent="0.2">
      <c r="B94" s="73" t="s">
        <v>71</v>
      </c>
      <c r="C94" s="52">
        <v>825472</v>
      </c>
      <c r="D94" s="53">
        <v>27.5</v>
      </c>
      <c r="E94" s="47">
        <v>22719381</v>
      </c>
      <c r="F94" s="40">
        <f>ROUND(C94/F93*100,1)</f>
        <v>96.2</v>
      </c>
      <c r="G94" s="37">
        <f>ROUND(D94/G93*100,1)</f>
        <v>88.1</v>
      </c>
      <c r="H94" s="40">
        <f>ROUND(E94/H93*100,1)</f>
        <v>84.7</v>
      </c>
    </row>
    <row r="95" spans="2:9" s="63" customFormat="1" ht="13.5" hidden="1" customHeight="1" x14ac:dyDescent="0.2">
      <c r="C95" s="10">
        <v>2006</v>
      </c>
      <c r="D95" s="54"/>
      <c r="E95" s="40"/>
      <c r="F95" s="37">
        <v>2005</v>
      </c>
      <c r="G95" s="37"/>
      <c r="H95" s="37"/>
    </row>
    <row r="96" spans="2:9" s="63" customFormat="1" ht="13.5" hidden="1" customHeight="1" x14ac:dyDescent="0.2">
      <c r="B96" s="72" t="s">
        <v>72</v>
      </c>
      <c r="C96" s="28">
        <v>2390176</v>
      </c>
      <c r="D96" s="19">
        <v>38.5</v>
      </c>
      <c r="E96" s="43">
        <v>92023409</v>
      </c>
      <c r="F96" s="37">
        <v>2529222</v>
      </c>
      <c r="G96" s="55">
        <v>42.9</v>
      </c>
      <c r="H96" s="37">
        <v>108398018</v>
      </c>
    </row>
    <row r="97" spans="2:8" s="74" customFormat="1" ht="13.5" hidden="1" customHeight="1" x14ac:dyDescent="0.2">
      <c r="B97" s="73" t="s">
        <v>72</v>
      </c>
      <c r="C97" s="10">
        <v>2390176</v>
      </c>
      <c r="D97" s="54">
        <v>38.5</v>
      </c>
      <c r="E97" s="40">
        <v>92023409</v>
      </c>
      <c r="F97" s="37">
        <f>ROUND(C96/F96*100,1)</f>
        <v>94.5</v>
      </c>
      <c r="G97" s="37">
        <f>ROUND(D96/G96*100,1)</f>
        <v>89.7</v>
      </c>
      <c r="H97" s="37">
        <f>ROUND(E96/H96*100,1)</f>
        <v>84.9</v>
      </c>
    </row>
    <row r="98" spans="2:8" s="63" customFormat="1" ht="13.5" hidden="1" customHeight="1" x14ac:dyDescent="0.2">
      <c r="C98"/>
      <c r="D98"/>
      <c r="E98"/>
      <c r="F98"/>
      <c r="G98"/>
      <c r="H98"/>
    </row>
    <row r="99" spans="2:8" s="74" customFormat="1" ht="13.5" hidden="1" customHeight="1" x14ac:dyDescent="0.2">
      <c r="B99" s="73" t="s">
        <v>73</v>
      </c>
      <c r="C99">
        <f>C94+C97</f>
        <v>3215648</v>
      </c>
      <c r="D99">
        <f>ROUND(E99/C99,1)</f>
        <v>35.700000000000003</v>
      </c>
      <c r="E99">
        <f>E94+E97</f>
        <v>114742790</v>
      </c>
      <c r="F99">
        <f>ROUND(C99/C75*100,1)</f>
        <v>94.9</v>
      </c>
      <c r="G99">
        <f>ROUND(D99/D75*100,1)</f>
        <v>89.5</v>
      </c>
      <c r="H99">
        <f>ROUND(E99/E75*100,1)</f>
        <v>84.9</v>
      </c>
    </row>
    <row r="100" spans="2:8" s="63" customFormat="1" ht="13.5" hidden="1" customHeight="1" x14ac:dyDescent="0.2">
      <c r="C100"/>
      <c r="D100"/>
      <c r="E100"/>
      <c r="F100"/>
      <c r="G100"/>
      <c r="H100"/>
    </row>
    <row r="101" spans="2:8" ht="33" customHeight="1" x14ac:dyDescent="0.2">
      <c r="C101" s="35"/>
      <c r="D101" s="35"/>
      <c r="E101" s="35"/>
    </row>
    <row r="102" spans="2:8" ht="25.5" customHeight="1" x14ac:dyDescent="0.2">
      <c r="C102" s="35"/>
      <c r="D102" s="35"/>
      <c r="E102" s="35"/>
    </row>
    <row r="103" spans="2:8" ht="17.100000000000001" customHeight="1" x14ac:dyDescent="0.2">
      <c r="C103" s="35"/>
      <c r="D103" s="35"/>
      <c r="E103" s="35"/>
    </row>
    <row r="104" spans="2:8" ht="17.100000000000001" customHeight="1" x14ac:dyDescent="0.2">
      <c r="C104" s="35"/>
      <c r="D104" s="35"/>
      <c r="E104" s="35"/>
    </row>
    <row r="105" spans="2:8" ht="17.100000000000001" customHeight="1" x14ac:dyDescent="0.2">
      <c r="C105" s="35"/>
      <c r="D105" s="35"/>
      <c r="E105" s="35"/>
    </row>
    <row r="106" spans="2:8" ht="17.100000000000001" customHeight="1" x14ac:dyDescent="0.2">
      <c r="C106" s="35"/>
      <c r="D106" s="35"/>
      <c r="E106" s="35"/>
    </row>
    <row r="107" spans="2:8" ht="17.100000000000001" customHeight="1" x14ac:dyDescent="0.2">
      <c r="C107" s="35"/>
      <c r="D107" s="35"/>
      <c r="E107" s="35"/>
    </row>
    <row r="108" spans="2:8" ht="24.75" customHeight="1" x14ac:dyDescent="0.2">
      <c r="C108" s="35"/>
      <c r="D108" s="35"/>
      <c r="E108" s="35"/>
    </row>
    <row r="109" spans="2:8" ht="17.100000000000001" customHeight="1" x14ac:dyDescent="0.2">
      <c r="C109" s="35"/>
      <c r="D109" s="35"/>
      <c r="E109" s="35"/>
    </row>
    <row r="110" spans="2:8" ht="17.100000000000001" customHeight="1" x14ac:dyDescent="0.2">
      <c r="C110" s="35"/>
      <c r="D110" s="35"/>
      <c r="E110" s="35"/>
    </row>
    <row r="111" spans="2:8" ht="17.100000000000001" customHeight="1" x14ac:dyDescent="0.2">
      <c r="C111" s="35"/>
      <c r="D111" s="35"/>
      <c r="E111" s="35"/>
    </row>
    <row r="112" spans="2:8" ht="17.100000000000001" customHeight="1" x14ac:dyDescent="0.2">
      <c r="C112" s="35"/>
      <c r="D112" s="35"/>
      <c r="E112" s="35"/>
    </row>
    <row r="113" ht="17.100000000000001" customHeight="1" x14ac:dyDescent="0.2"/>
    <row r="114" ht="17.100000000000001" customHeight="1" x14ac:dyDescent="0.2"/>
    <row r="115" ht="17.100000000000001" customHeight="1" x14ac:dyDescent="0.2"/>
    <row r="116" ht="17.100000000000001" customHeight="1" x14ac:dyDescent="0.2"/>
    <row r="117" ht="17.100000000000001" customHeight="1" x14ac:dyDescent="0.2"/>
    <row r="118" ht="17.100000000000001" customHeight="1" x14ac:dyDescent="0.2"/>
    <row r="119" ht="17.100000000000001" customHeight="1" x14ac:dyDescent="0.2"/>
    <row r="120" ht="17.100000000000001" customHeight="1" x14ac:dyDescent="0.2"/>
    <row r="121" ht="17.100000000000001" customHeight="1" x14ac:dyDescent="0.2"/>
    <row r="122" ht="17.100000000000001" customHeight="1" x14ac:dyDescent="0.2"/>
    <row r="123" ht="17.100000000000001" customHeight="1" x14ac:dyDescent="0.2"/>
  </sheetData>
  <mergeCells count="5">
    <mergeCell ref="B3:B4"/>
    <mergeCell ref="C3:C4"/>
    <mergeCell ref="D3:D4"/>
    <mergeCell ref="E3:E4"/>
    <mergeCell ref="F4:H4"/>
  </mergeCells>
  <pageMargins left="0.78740157480314965" right="0.78740157480314965" top="0.78740157480314965" bottom="0.78740157480314965" header="0.51181102362204722" footer="0.51181102362204722"/>
  <pageSetup paperSize="9" scale="85" orientation="portrait" horizontalDpi="300" verticalDpi="300" r:id="rId1"/>
  <headerFooter alignWithMargins="0"/>
  <rowBreaks count="1" manualBreakCount="1">
    <brk id="47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5"/>
  <sheetViews>
    <sheetView zoomScaleNormal="100" workbookViewId="0">
      <selection activeCell="B12" sqref="B12"/>
    </sheetView>
  </sheetViews>
  <sheetFormatPr defaultRowHeight="12.75" x14ac:dyDescent="0.2"/>
  <cols>
    <col min="1" max="1" width="2.28515625" customWidth="1"/>
    <col min="2" max="2" width="28.7109375" customWidth="1"/>
    <col min="3" max="3" width="13.5703125" customWidth="1"/>
    <col min="4" max="4" width="11.140625" customWidth="1"/>
    <col min="5" max="5" width="12.5703125" bestFit="1" customWidth="1"/>
    <col min="6" max="6" width="12.85546875" customWidth="1"/>
    <col min="7" max="7" width="9.85546875" customWidth="1"/>
    <col min="8" max="8" width="12.85546875" customWidth="1"/>
    <col min="9" max="9" width="8" customWidth="1"/>
    <col min="10" max="11" width="0" hidden="1" customWidth="1"/>
    <col min="12" max="12" width="10.42578125" hidden="1" customWidth="1"/>
    <col min="13" max="16" width="0" hidden="1" customWidth="1"/>
  </cols>
  <sheetData>
    <row r="1" spans="2:9" ht="14.25" x14ac:dyDescent="0.2">
      <c r="B1" s="76">
        <v>78</v>
      </c>
      <c r="H1" s="1"/>
    </row>
    <row r="2" spans="2:9" ht="20.25" customHeight="1" x14ac:dyDescent="0.2">
      <c r="B2" s="2" t="s">
        <v>116</v>
      </c>
      <c r="C2" s="3"/>
      <c r="I2" s="61"/>
    </row>
    <row r="3" spans="2:9" ht="44.25" customHeight="1" x14ac:dyDescent="0.2">
      <c r="B3" s="163" t="s">
        <v>0</v>
      </c>
      <c r="C3" s="170" t="s">
        <v>42</v>
      </c>
      <c r="D3" s="170" t="s">
        <v>4</v>
      </c>
      <c r="E3" s="170" t="s">
        <v>5</v>
      </c>
      <c r="F3" s="82" t="s">
        <v>74</v>
      </c>
      <c r="G3" s="83" t="s">
        <v>6</v>
      </c>
      <c r="H3" s="83" t="s">
        <v>7</v>
      </c>
    </row>
    <row r="4" spans="2:9" ht="19.5" customHeight="1" x14ac:dyDescent="0.2">
      <c r="B4" s="164"/>
      <c r="C4" s="171"/>
      <c r="D4" s="171"/>
      <c r="E4" s="171"/>
      <c r="F4" s="168" t="s">
        <v>112</v>
      </c>
      <c r="G4" s="169"/>
      <c r="H4" s="169"/>
    </row>
    <row r="5" spans="2:9" ht="12" customHeight="1" x14ac:dyDescent="0.25">
      <c r="B5" s="135"/>
      <c r="C5" s="136"/>
      <c r="D5" s="83"/>
      <c r="E5" s="83"/>
      <c r="F5" s="143"/>
      <c r="G5" s="144"/>
      <c r="H5" s="144"/>
    </row>
    <row r="6" spans="2:9" ht="30" customHeight="1" x14ac:dyDescent="0.25">
      <c r="B6" s="91" t="s">
        <v>51</v>
      </c>
      <c r="C6" s="10">
        <v>65650</v>
      </c>
      <c r="D6" s="11">
        <v>5.0999999999999996</v>
      </c>
      <c r="E6" s="12">
        <v>333696</v>
      </c>
      <c r="F6" s="11">
        <v>133.5</v>
      </c>
      <c r="G6" s="11">
        <v>72.900000000000006</v>
      </c>
      <c r="H6" s="11">
        <v>97.2</v>
      </c>
    </row>
    <row r="7" spans="2:9" ht="24" customHeight="1" x14ac:dyDescent="0.25">
      <c r="B7" s="92" t="s">
        <v>52</v>
      </c>
      <c r="C7" s="10">
        <v>6820</v>
      </c>
      <c r="D7" s="11">
        <v>3.5</v>
      </c>
      <c r="E7" s="12">
        <v>23560</v>
      </c>
      <c r="F7" s="11">
        <v>92.5</v>
      </c>
      <c r="G7" s="11">
        <v>74.5</v>
      </c>
      <c r="H7" s="11">
        <v>68</v>
      </c>
    </row>
    <row r="8" spans="2:9" ht="24" customHeight="1" x14ac:dyDescent="0.25">
      <c r="B8" s="92" t="s">
        <v>53</v>
      </c>
      <c r="C8" s="10">
        <v>4924</v>
      </c>
      <c r="D8" s="11">
        <v>3.6</v>
      </c>
      <c r="E8" s="12">
        <v>17577</v>
      </c>
      <c r="F8" s="11">
        <v>127.3</v>
      </c>
      <c r="G8" s="11">
        <v>90</v>
      </c>
      <c r="H8" s="11">
        <v>115</v>
      </c>
    </row>
    <row r="9" spans="2:9" ht="24" customHeight="1" x14ac:dyDescent="0.25">
      <c r="B9" s="92" t="s">
        <v>54</v>
      </c>
      <c r="C9" s="10">
        <v>104</v>
      </c>
      <c r="D9" s="38">
        <v>7.3</v>
      </c>
      <c r="E9" s="10">
        <v>763</v>
      </c>
      <c r="F9" s="38">
        <v>102</v>
      </c>
      <c r="G9" s="38">
        <v>74.5</v>
      </c>
      <c r="H9" s="38">
        <v>76</v>
      </c>
    </row>
    <row r="10" spans="2:9" ht="33" customHeight="1" x14ac:dyDescent="0.25">
      <c r="B10" s="92" t="s">
        <v>55</v>
      </c>
      <c r="C10" s="10">
        <v>25299</v>
      </c>
      <c r="D10" s="11">
        <v>5</v>
      </c>
      <c r="E10" s="12">
        <v>118908</v>
      </c>
      <c r="F10" s="11">
        <v>220.4</v>
      </c>
      <c r="G10" s="11">
        <v>58.8</v>
      </c>
      <c r="H10" s="11">
        <v>121.6</v>
      </c>
    </row>
    <row r="11" spans="2:9" ht="24" customHeight="1" x14ac:dyDescent="0.25">
      <c r="B11" s="92" t="s">
        <v>56</v>
      </c>
      <c r="C11" s="10">
        <v>14107</v>
      </c>
      <c r="D11" s="11">
        <v>6.5</v>
      </c>
      <c r="E11" s="12">
        <v>91113</v>
      </c>
      <c r="F11" s="11">
        <v>72.5</v>
      </c>
      <c r="G11" s="11">
        <v>85.5</v>
      </c>
      <c r="H11" s="11">
        <v>61.6</v>
      </c>
    </row>
    <row r="12" spans="2:9" ht="24" customHeight="1" x14ac:dyDescent="0.25">
      <c r="B12" s="92" t="s">
        <v>57</v>
      </c>
      <c r="C12" s="10">
        <v>14396</v>
      </c>
      <c r="D12" s="11">
        <v>5.7</v>
      </c>
      <c r="E12" s="12">
        <v>81775</v>
      </c>
      <c r="F12" s="11">
        <v>208.6</v>
      </c>
      <c r="G12" s="11">
        <v>85.1</v>
      </c>
      <c r="H12" s="11">
        <v>175.7</v>
      </c>
    </row>
    <row r="13" spans="2:9" ht="30" customHeight="1" x14ac:dyDescent="0.25">
      <c r="B13" s="91" t="s">
        <v>58</v>
      </c>
      <c r="C13" s="10">
        <v>453964</v>
      </c>
      <c r="D13" s="102">
        <v>184</v>
      </c>
      <c r="E13" s="12">
        <v>83432214</v>
      </c>
      <c r="F13" s="11">
        <v>121.4</v>
      </c>
      <c r="G13" s="11">
        <v>74.2</v>
      </c>
      <c r="H13" s="11">
        <v>89.9</v>
      </c>
    </row>
    <row r="14" spans="2:9" ht="24" customHeight="1" x14ac:dyDescent="0.25">
      <c r="B14" s="92" t="s">
        <v>52</v>
      </c>
      <c r="C14" s="10">
        <v>48331</v>
      </c>
      <c r="D14" s="102">
        <v>213</v>
      </c>
      <c r="E14" s="12">
        <v>10300491</v>
      </c>
      <c r="F14" s="11">
        <v>114.1</v>
      </c>
      <c r="G14" s="11">
        <v>81.599999999999994</v>
      </c>
      <c r="H14" s="11">
        <v>93.1</v>
      </c>
    </row>
    <row r="15" spans="2:9" ht="24" customHeight="1" x14ac:dyDescent="0.25">
      <c r="B15" s="92" t="s">
        <v>53</v>
      </c>
      <c r="C15" s="10">
        <v>43959</v>
      </c>
      <c r="D15" s="102">
        <v>253</v>
      </c>
      <c r="E15" s="12">
        <v>11130056</v>
      </c>
      <c r="F15" s="11">
        <v>144.30000000000001</v>
      </c>
      <c r="G15" s="11">
        <v>78.599999999999994</v>
      </c>
      <c r="H15" s="11">
        <v>113.5</v>
      </c>
    </row>
    <row r="16" spans="2:9" ht="24" customHeight="1" x14ac:dyDescent="0.25">
      <c r="B16" s="92" t="s">
        <v>54</v>
      </c>
      <c r="C16" s="10">
        <v>1106</v>
      </c>
      <c r="D16" s="10">
        <v>165</v>
      </c>
      <c r="E16" s="10">
        <v>182108</v>
      </c>
      <c r="F16" s="38">
        <v>61.3</v>
      </c>
      <c r="G16" s="38">
        <v>78.5</v>
      </c>
      <c r="H16" s="38">
        <v>48.1</v>
      </c>
    </row>
    <row r="17" spans="2:15" ht="33" customHeight="1" x14ac:dyDescent="0.25">
      <c r="B17" s="92" t="s">
        <v>55</v>
      </c>
      <c r="C17" s="10">
        <v>118704</v>
      </c>
      <c r="D17" s="102">
        <v>152</v>
      </c>
      <c r="E17" s="12">
        <v>18031219</v>
      </c>
      <c r="F17" s="11" t="s">
        <v>87</v>
      </c>
      <c r="G17" s="11">
        <v>84.5</v>
      </c>
      <c r="H17" s="11" t="s">
        <v>87</v>
      </c>
    </row>
    <row r="18" spans="2:15" ht="24" customHeight="1" x14ac:dyDescent="0.25">
      <c r="B18" s="92" t="s">
        <v>56</v>
      </c>
      <c r="C18" s="10">
        <v>177337</v>
      </c>
      <c r="D18" s="102">
        <v>183</v>
      </c>
      <c r="E18" s="12">
        <v>32439548</v>
      </c>
      <c r="F18" s="11">
        <v>83.3</v>
      </c>
      <c r="G18" s="11">
        <v>73.400000000000006</v>
      </c>
      <c r="H18" s="11">
        <v>61.1</v>
      </c>
    </row>
    <row r="19" spans="2:15" ht="24" customHeight="1" x14ac:dyDescent="0.25">
      <c r="B19" s="92" t="s">
        <v>57</v>
      </c>
      <c r="C19" s="10">
        <v>64527</v>
      </c>
      <c r="D19" s="102">
        <v>176</v>
      </c>
      <c r="E19" s="12">
        <v>11348792</v>
      </c>
      <c r="F19" s="11">
        <v>83</v>
      </c>
      <c r="G19" s="11">
        <v>80.900000000000006</v>
      </c>
      <c r="H19" s="11">
        <v>67.099999999999994</v>
      </c>
    </row>
    <row r="20" spans="2:15" s="112" customFormat="1" ht="24" customHeight="1" x14ac:dyDescent="0.25">
      <c r="B20" s="111" t="s">
        <v>38</v>
      </c>
      <c r="C20" s="28">
        <v>9369</v>
      </c>
      <c r="D20" s="110">
        <v>360</v>
      </c>
      <c r="E20" s="18">
        <v>3376705</v>
      </c>
      <c r="F20" s="26">
        <v>83.1</v>
      </c>
      <c r="G20" s="26">
        <v>75</v>
      </c>
      <c r="H20" s="26">
        <v>62.5</v>
      </c>
    </row>
    <row r="21" spans="2:15" ht="24" customHeight="1" x14ac:dyDescent="0.25">
      <c r="B21" s="96" t="s">
        <v>1</v>
      </c>
      <c r="C21" s="15"/>
      <c r="D21" s="103"/>
      <c r="E21" s="15"/>
      <c r="F21" s="11"/>
      <c r="G21" s="11"/>
      <c r="H21" s="11"/>
    </row>
    <row r="22" spans="2:15" ht="24" customHeight="1" x14ac:dyDescent="0.25">
      <c r="B22" s="88" t="s">
        <v>39</v>
      </c>
      <c r="C22" s="10">
        <v>7499</v>
      </c>
      <c r="D22" s="102">
        <v>374</v>
      </c>
      <c r="E22" s="12">
        <v>2805606</v>
      </c>
      <c r="F22" s="11">
        <v>75.099999999999994</v>
      </c>
      <c r="G22" s="11">
        <v>76.2</v>
      </c>
      <c r="H22" s="11">
        <v>57.3</v>
      </c>
    </row>
    <row r="23" spans="2:15" s="3" customFormat="1" ht="24" customHeight="1" x14ac:dyDescent="0.25">
      <c r="B23" s="98" t="s">
        <v>60</v>
      </c>
      <c r="C23" s="10">
        <v>555168</v>
      </c>
      <c r="D23" s="102">
        <v>357</v>
      </c>
      <c r="E23" s="12">
        <v>198018009</v>
      </c>
      <c r="F23" s="11">
        <v>102.6</v>
      </c>
      <c r="G23" s="11">
        <v>74.8</v>
      </c>
      <c r="H23" s="11">
        <v>76.599999999999994</v>
      </c>
      <c r="M23" s="13"/>
      <c r="N23" s="13"/>
      <c r="O23" s="13"/>
    </row>
    <row r="24" spans="2:15" s="70" customFormat="1" ht="45.75" customHeight="1" x14ac:dyDescent="0.25">
      <c r="B24" s="98" t="s">
        <v>85</v>
      </c>
      <c r="C24" s="10">
        <v>3092829</v>
      </c>
      <c r="D24" s="11">
        <v>40.1</v>
      </c>
      <c r="E24" s="12">
        <v>123993703</v>
      </c>
      <c r="F24" s="11">
        <v>99.1</v>
      </c>
      <c r="G24" s="11">
        <v>80.5</v>
      </c>
      <c r="H24" s="11">
        <v>79.8</v>
      </c>
      <c r="J24" s="70" t="e">
        <f>ROUND(C24/#REF!*100,1)</f>
        <v>#REF!</v>
      </c>
      <c r="K24" s="70" t="e">
        <f>ROUND(D24/#REF!*100,1)</f>
        <v>#REF!</v>
      </c>
      <c r="L24" s="70" t="e">
        <f>ROUND(E24/#REF!*100,1)</f>
        <v>#REF!</v>
      </c>
      <c r="M24" s="106" t="e">
        <f t="shared" ref="M24:O32" si="0">F24-J24</f>
        <v>#REF!</v>
      </c>
      <c r="N24" s="106" t="e">
        <f t="shared" si="0"/>
        <v>#REF!</v>
      </c>
      <c r="O24" s="106" t="e">
        <f t="shared" si="0"/>
        <v>#REF!</v>
      </c>
    </row>
    <row r="25" spans="2:15" s="70" customFormat="1" ht="24" customHeight="1" x14ac:dyDescent="0.25">
      <c r="B25" s="99" t="s">
        <v>82</v>
      </c>
      <c r="C25" s="10">
        <v>2658122</v>
      </c>
      <c r="D25" s="11">
        <v>41.9</v>
      </c>
      <c r="E25" s="12">
        <v>111263586</v>
      </c>
      <c r="F25" s="11">
        <v>100.9</v>
      </c>
      <c r="G25" s="11">
        <v>80.400000000000006</v>
      </c>
      <c r="H25" s="11">
        <v>81.099999999999994</v>
      </c>
      <c r="J25" s="70" t="e">
        <f>ROUND(C25/#REF!*100,1)</f>
        <v>#REF!</v>
      </c>
      <c r="K25" s="70" t="e">
        <f>ROUND(D25/#REF!*100,1)</f>
        <v>#REF!</v>
      </c>
      <c r="L25" s="70" t="e">
        <f>ROUND(E25/#REF!*100,1)</f>
        <v>#REF!</v>
      </c>
      <c r="M25" s="106" t="e">
        <f t="shared" si="0"/>
        <v>#REF!</v>
      </c>
      <c r="N25" s="106" t="e">
        <f t="shared" si="0"/>
        <v>#REF!</v>
      </c>
      <c r="O25" s="106" t="e">
        <f t="shared" si="0"/>
        <v>#REF!</v>
      </c>
    </row>
    <row r="26" spans="2:15" s="3" customFormat="1" ht="24" customHeight="1" x14ac:dyDescent="0.25">
      <c r="B26" s="99" t="s">
        <v>83</v>
      </c>
      <c r="C26" s="10">
        <v>434707</v>
      </c>
      <c r="D26" s="11">
        <v>29.3</v>
      </c>
      <c r="E26" s="12">
        <v>12730117</v>
      </c>
      <c r="F26" s="11">
        <v>89.5</v>
      </c>
      <c r="G26" s="11">
        <v>77.900000000000006</v>
      </c>
      <c r="H26" s="11">
        <v>69.7</v>
      </c>
      <c r="J26" s="3" t="e">
        <f>ROUND(C26/#REF!*100,1)</f>
        <v>#REF!</v>
      </c>
      <c r="K26" s="3" t="e">
        <f>ROUND(D26/#REF!*100,1)</f>
        <v>#REF!</v>
      </c>
      <c r="L26" s="3" t="e">
        <f>ROUND(E26/#REF!*100,1)</f>
        <v>#REF!</v>
      </c>
      <c r="M26" s="13" t="e">
        <f t="shared" si="0"/>
        <v>#REF!</v>
      </c>
      <c r="N26" s="13" t="e">
        <f t="shared" si="0"/>
        <v>#REF!</v>
      </c>
      <c r="O26" s="13" t="e">
        <f t="shared" si="0"/>
        <v>#REF!</v>
      </c>
    </row>
    <row r="27" spans="2:15" s="3" customFormat="1" ht="24" customHeight="1" x14ac:dyDescent="0.25">
      <c r="B27" s="100" t="s">
        <v>62</v>
      </c>
      <c r="C27" s="10">
        <v>6749720</v>
      </c>
      <c r="D27" s="11">
        <v>36.1</v>
      </c>
      <c r="E27" s="12">
        <v>243681613</v>
      </c>
      <c r="F27" s="11">
        <v>100.8</v>
      </c>
      <c r="G27" s="11">
        <v>86</v>
      </c>
      <c r="H27" s="11">
        <v>86.7</v>
      </c>
      <c r="J27" s="3" t="e">
        <f>ROUND(C27/#REF!*100,1)</f>
        <v>#REF!</v>
      </c>
      <c r="K27" s="3" t="e">
        <f>ROUND(D27/#REF!*100,1)</f>
        <v>#REF!</v>
      </c>
      <c r="L27" s="3" t="e">
        <f>ROUND(E27/#REF!*100,1)</f>
        <v>#REF!</v>
      </c>
      <c r="M27" s="13" t="e">
        <f t="shared" si="0"/>
        <v>#REF!</v>
      </c>
      <c r="N27" s="13" t="e">
        <f t="shared" si="0"/>
        <v>#REF!</v>
      </c>
      <c r="O27" s="13" t="e">
        <f t="shared" si="0"/>
        <v>#REF!</v>
      </c>
    </row>
    <row r="28" spans="2:15" s="3" customFormat="1" ht="24" customHeight="1" x14ac:dyDescent="0.25">
      <c r="B28" s="98" t="s">
        <v>63</v>
      </c>
      <c r="C28" s="10" t="s">
        <v>64</v>
      </c>
      <c r="D28" s="10" t="s">
        <v>64</v>
      </c>
      <c r="E28" s="12">
        <v>6519473</v>
      </c>
      <c r="F28" s="10" t="s">
        <v>64</v>
      </c>
      <c r="G28" s="10" t="s">
        <v>64</v>
      </c>
      <c r="H28" s="11">
        <v>154.5</v>
      </c>
      <c r="J28" s="3" t="e">
        <f>ROUND(C28/#REF!*100,1)</f>
        <v>#VALUE!</v>
      </c>
      <c r="K28" s="3" t="e">
        <f>ROUND(D28/#REF!*100,1)</f>
        <v>#VALUE!</v>
      </c>
      <c r="L28" s="3" t="e">
        <f>ROUND(E28/#REF!*100,1)</f>
        <v>#REF!</v>
      </c>
      <c r="M28" s="13" t="e">
        <f t="shared" si="0"/>
        <v>#VALUE!</v>
      </c>
      <c r="N28" s="13" t="e">
        <f t="shared" si="0"/>
        <v>#VALUE!</v>
      </c>
      <c r="O28" s="13" t="e">
        <f t="shared" si="0"/>
        <v>#REF!</v>
      </c>
    </row>
    <row r="29" spans="2:15" s="3" customFormat="1" ht="24" customHeight="1" x14ac:dyDescent="0.25">
      <c r="B29" s="98" t="s">
        <v>65</v>
      </c>
      <c r="C29" s="10" t="s">
        <v>64</v>
      </c>
      <c r="D29" s="10" t="s">
        <v>64</v>
      </c>
      <c r="E29" s="10">
        <v>667392</v>
      </c>
      <c r="F29" s="10" t="s">
        <v>64</v>
      </c>
      <c r="G29" s="10" t="s">
        <v>64</v>
      </c>
      <c r="H29" s="11">
        <v>97.5</v>
      </c>
      <c r="J29" s="3" t="e">
        <f>ROUND(C29/#REF!*100,1)</f>
        <v>#VALUE!</v>
      </c>
      <c r="K29" s="3" t="e">
        <f>ROUND(D29/#REF!*100,1)</f>
        <v>#VALUE!</v>
      </c>
      <c r="L29" s="3" t="e">
        <f>ROUND(E29/#REF!*100,1)</f>
        <v>#REF!</v>
      </c>
      <c r="M29" s="13" t="e">
        <f t="shared" si="0"/>
        <v>#VALUE!</v>
      </c>
      <c r="N29" s="13" t="e">
        <f t="shared" si="0"/>
        <v>#VALUE!</v>
      </c>
      <c r="O29" s="13" t="e">
        <f t="shared" si="0"/>
        <v>#REF!</v>
      </c>
    </row>
    <row r="30" spans="2:15" s="3" customFormat="1" ht="24" customHeight="1" x14ac:dyDescent="0.25">
      <c r="B30" s="98" t="s">
        <v>66</v>
      </c>
      <c r="C30" s="10" t="s">
        <v>64</v>
      </c>
      <c r="D30" s="10" t="s">
        <v>64</v>
      </c>
      <c r="E30" s="10">
        <v>47835357</v>
      </c>
      <c r="F30" s="10" t="s">
        <v>64</v>
      </c>
      <c r="G30" s="10" t="s">
        <v>64</v>
      </c>
      <c r="H30" s="11">
        <v>69.3</v>
      </c>
      <c r="J30" s="3" t="e">
        <f>ROUND(C30/#REF!*100,1)</f>
        <v>#VALUE!</v>
      </c>
      <c r="K30" s="3" t="e">
        <f>ROUND(D30/#REF!*100,1)</f>
        <v>#VALUE!</v>
      </c>
      <c r="L30" s="3" t="e">
        <f>ROUND(E30/#REF!*100,1)</f>
        <v>#REF!</v>
      </c>
      <c r="M30" s="13" t="e">
        <f t="shared" si="0"/>
        <v>#VALUE!</v>
      </c>
      <c r="N30" s="13" t="e">
        <f t="shared" si="0"/>
        <v>#VALUE!</v>
      </c>
      <c r="O30" s="13" t="e">
        <f t="shared" si="0"/>
        <v>#REF!</v>
      </c>
    </row>
    <row r="31" spans="2:15" s="3" customFormat="1" ht="24" customHeight="1" x14ac:dyDescent="0.25">
      <c r="B31" s="98" t="s">
        <v>67</v>
      </c>
      <c r="C31" s="10" t="s">
        <v>64</v>
      </c>
      <c r="D31" s="10" t="s">
        <v>64</v>
      </c>
      <c r="E31" s="10">
        <v>46822344</v>
      </c>
      <c r="F31" s="10" t="s">
        <v>64</v>
      </c>
      <c r="G31" s="10" t="s">
        <v>64</v>
      </c>
      <c r="H31" s="11">
        <v>69.5</v>
      </c>
      <c r="J31" s="3" t="e">
        <f>ROUND(C31/#REF!*100,1)</f>
        <v>#VALUE!</v>
      </c>
      <c r="K31" s="3" t="e">
        <f>ROUND(D31/#REF!*100,1)</f>
        <v>#VALUE!</v>
      </c>
      <c r="L31" s="3" t="e">
        <f>ROUND(E31/#REF!*100,1)</f>
        <v>#REF!</v>
      </c>
      <c r="M31" s="13" t="e">
        <f t="shared" si="0"/>
        <v>#VALUE!</v>
      </c>
      <c r="N31" s="13" t="e">
        <f t="shared" si="0"/>
        <v>#VALUE!</v>
      </c>
      <c r="O31" s="13" t="e">
        <f t="shared" si="0"/>
        <v>#REF!</v>
      </c>
    </row>
    <row r="32" spans="2:15" s="3" customFormat="1" ht="24" customHeight="1" x14ac:dyDescent="0.25">
      <c r="B32" s="98" t="s">
        <v>68</v>
      </c>
      <c r="C32" s="10">
        <v>188609</v>
      </c>
      <c r="D32" s="10">
        <v>100</v>
      </c>
      <c r="E32" s="12">
        <v>18849125</v>
      </c>
      <c r="F32" s="38">
        <v>110</v>
      </c>
      <c r="G32" s="38">
        <v>81.3</v>
      </c>
      <c r="H32" s="11">
        <v>89.4</v>
      </c>
      <c r="J32" s="3" t="e">
        <f>ROUND(C32/#REF!*100,1)</f>
        <v>#REF!</v>
      </c>
      <c r="K32" s="3" t="e">
        <f>ROUND(D32/#REF!*100,1)</f>
        <v>#REF!</v>
      </c>
      <c r="L32" s="3" t="e">
        <f>ROUND(E32/#REF!*100,1)</f>
        <v>#REF!</v>
      </c>
      <c r="M32" s="13" t="e">
        <f t="shared" si="0"/>
        <v>#REF!</v>
      </c>
      <c r="N32" s="13" t="e">
        <f t="shared" si="0"/>
        <v>#REF!</v>
      </c>
      <c r="O32" s="13" t="e">
        <f t="shared" si="0"/>
        <v>#REF!</v>
      </c>
    </row>
    <row r="33" spans="2:15" s="23" customFormat="1" ht="24" customHeight="1" x14ac:dyDescent="0.25">
      <c r="B33" s="90" t="s">
        <v>69</v>
      </c>
      <c r="C33" s="10">
        <v>19737</v>
      </c>
      <c r="D33" s="10" t="s">
        <v>64</v>
      </c>
      <c r="E33" s="10" t="s">
        <v>64</v>
      </c>
      <c r="F33" s="11">
        <v>175.5</v>
      </c>
      <c r="G33" s="10" t="s">
        <v>64</v>
      </c>
      <c r="H33" s="10" t="s">
        <v>64</v>
      </c>
      <c r="J33" s="3"/>
      <c r="K33" s="3"/>
      <c r="L33" s="3"/>
      <c r="M33" s="13"/>
      <c r="N33" s="13"/>
      <c r="O33" s="13"/>
    </row>
    <row r="34" spans="2:15" s="3" customFormat="1" ht="16.5" customHeight="1" x14ac:dyDescent="0.2">
      <c r="C34" s="43"/>
      <c r="D34" s="65"/>
      <c r="E34" s="43"/>
      <c r="F34" s="101"/>
      <c r="G34" s="101"/>
      <c r="H34" s="101"/>
      <c r="M34" s="13"/>
      <c r="N34" s="13"/>
      <c r="O34" s="13"/>
    </row>
    <row r="35" spans="2:15" s="3" customFormat="1" ht="16.5" customHeight="1" x14ac:dyDescent="0.2">
      <c r="C35" s="43"/>
      <c r="D35" s="65"/>
      <c r="E35" s="43"/>
      <c r="F35" s="64"/>
      <c r="G35" s="64"/>
      <c r="H35" s="64"/>
      <c r="M35" s="13"/>
      <c r="N35" s="13"/>
      <c r="O35" s="13"/>
    </row>
  </sheetData>
  <mergeCells count="5">
    <mergeCell ref="B3:B4"/>
    <mergeCell ref="C3:C4"/>
    <mergeCell ref="D3:D4"/>
    <mergeCell ref="E3:E4"/>
    <mergeCell ref="F4:H4"/>
  </mergeCells>
  <pageMargins left="0.7" right="0.7" top="0.75" bottom="0.75" header="0.3" footer="0.3"/>
  <pageSetup paperSize="9" scale="8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128"/>
  <sheetViews>
    <sheetView workbookViewId="0">
      <selection activeCell="B12" sqref="B12"/>
    </sheetView>
  </sheetViews>
  <sheetFormatPr defaultRowHeight="12.75" x14ac:dyDescent="0.2"/>
  <cols>
    <col min="1" max="1" width="2.28515625" customWidth="1"/>
    <col min="2" max="2" width="31.140625" customWidth="1"/>
    <col min="3" max="3" width="13.5703125" customWidth="1"/>
    <col min="4" max="4" width="11.140625" customWidth="1"/>
    <col min="5" max="5" width="12.5703125" bestFit="1" customWidth="1"/>
    <col min="6" max="6" width="12.85546875" customWidth="1"/>
    <col min="7" max="7" width="9.85546875" customWidth="1"/>
    <col min="8" max="8" width="12.85546875" customWidth="1"/>
    <col min="9" max="9" width="8" customWidth="1"/>
    <col min="10" max="11" width="0" hidden="1" customWidth="1"/>
    <col min="12" max="12" width="10.42578125" hidden="1" customWidth="1"/>
    <col min="13" max="16" width="0" hidden="1" customWidth="1"/>
  </cols>
  <sheetData>
    <row r="1" spans="2:15" ht="14.25" x14ac:dyDescent="0.2">
      <c r="B1" s="76"/>
      <c r="H1" s="1">
        <v>79</v>
      </c>
    </row>
    <row r="2" spans="2:15" ht="20.25" customHeight="1" x14ac:dyDescent="0.2">
      <c r="B2" s="2" t="s">
        <v>117</v>
      </c>
      <c r="C2" s="3"/>
    </row>
    <row r="3" spans="2:15" ht="44.25" customHeight="1" x14ac:dyDescent="0.2">
      <c r="B3" s="163" t="s">
        <v>0</v>
      </c>
      <c r="C3" s="170" t="s">
        <v>3</v>
      </c>
      <c r="D3" s="170" t="s">
        <v>4</v>
      </c>
      <c r="E3" s="170" t="s">
        <v>5</v>
      </c>
      <c r="F3" s="82" t="s">
        <v>74</v>
      </c>
      <c r="G3" s="83" t="s">
        <v>6</v>
      </c>
      <c r="H3" s="83" t="s">
        <v>7</v>
      </c>
    </row>
    <row r="4" spans="2:15" ht="26.25" customHeight="1" x14ac:dyDescent="0.2">
      <c r="B4" s="164"/>
      <c r="C4" s="171"/>
      <c r="D4" s="171"/>
      <c r="E4" s="171"/>
      <c r="F4" s="168" t="s">
        <v>112</v>
      </c>
      <c r="G4" s="169"/>
      <c r="H4" s="169"/>
    </row>
    <row r="5" spans="2:15" ht="12" customHeight="1" x14ac:dyDescent="0.2">
      <c r="B5" s="4"/>
      <c r="C5" s="5"/>
      <c r="D5" s="6"/>
      <c r="E5" s="7"/>
      <c r="F5" s="8"/>
      <c r="G5" s="8"/>
      <c r="H5" s="9"/>
    </row>
    <row r="6" spans="2:15" s="3" customFormat="1" ht="24" customHeight="1" x14ac:dyDescent="0.25">
      <c r="B6" s="85" t="s">
        <v>8</v>
      </c>
      <c r="C6" s="10">
        <v>7426044</v>
      </c>
      <c r="D6" s="11">
        <v>37</v>
      </c>
      <c r="E6" s="12">
        <v>274846795</v>
      </c>
      <c r="F6" s="11">
        <v>100.4</v>
      </c>
      <c r="G6" s="11">
        <v>87.3</v>
      </c>
      <c r="H6" s="11">
        <v>87.7</v>
      </c>
      <c r="J6" s="3">
        <f t="shared" ref="J6:L27" si="0">ROUND(C6/C51*100,1)</f>
        <v>89.2</v>
      </c>
      <c r="K6" s="3">
        <f t="shared" si="0"/>
        <v>114.6</v>
      </c>
      <c r="L6" s="3">
        <f t="shared" si="0"/>
        <v>102.1</v>
      </c>
      <c r="M6" s="13">
        <f>F6-J6</f>
        <v>11.200000000000003</v>
      </c>
      <c r="N6" s="13">
        <f>G6-K6</f>
        <v>-27.299999999999997</v>
      </c>
      <c r="O6" s="13">
        <f>H6-L6</f>
        <v>-14.399999999999991</v>
      </c>
    </row>
    <row r="7" spans="2:15" s="3" customFormat="1" ht="33" customHeight="1" x14ac:dyDescent="0.25">
      <c r="B7" s="93" t="s">
        <v>9</v>
      </c>
      <c r="C7" s="10">
        <v>6678108</v>
      </c>
      <c r="D7" s="11">
        <v>36.4</v>
      </c>
      <c r="E7" s="12">
        <v>242948116</v>
      </c>
      <c r="F7" s="11">
        <v>100.8</v>
      </c>
      <c r="G7" s="11">
        <v>89.9</v>
      </c>
      <c r="H7" s="11">
        <v>90.6</v>
      </c>
      <c r="J7" s="3">
        <f t="shared" si="0"/>
        <v>84.4</v>
      </c>
      <c r="K7" s="3">
        <f t="shared" si="0"/>
        <v>115.6</v>
      </c>
      <c r="L7" s="3">
        <f t="shared" si="0"/>
        <v>97.6</v>
      </c>
      <c r="M7" s="13">
        <f t="shared" ref="M7:O22" si="1">F7-J7</f>
        <v>16.399999999999991</v>
      </c>
      <c r="N7" s="13">
        <f t="shared" si="1"/>
        <v>-25.699999999999989</v>
      </c>
      <c r="O7" s="13">
        <f t="shared" si="1"/>
        <v>-7</v>
      </c>
    </row>
    <row r="8" spans="2:15" s="3" customFormat="1" ht="24" customHeight="1" x14ac:dyDescent="0.25">
      <c r="B8" s="94" t="s">
        <v>10</v>
      </c>
      <c r="C8" s="10">
        <v>5865593</v>
      </c>
      <c r="D8" s="11">
        <v>37.6</v>
      </c>
      <c r="E8" s="12">
        <v>220456654</v>
      </c>
      <c r="F8" s="11">
        <v>102.1</v>
      </c>
      <c r="G8" s="11">
        <v>90.4</v>
      </c>
      <c r="H8" s="11">
        <v>92.2</v>
      </c>
      <c r="J8" s="3">
        <f t="shared" si="0"/>
        <v>90.5</v>
      </c>
      <c r="K8" s="3">
        <f t="shared" si="0"/>
        <v>116</v>
      </c>
      <c r="L8" s="3">
        <f t="shared" si="0"/>
        <v>105.1</v>
      </c>
      <c r="M8" s="13">
        <f t="shared" si="1"/>
        <v>11.599999999999994</v>
      </c>
      <c r="N8" s="13">
        <f t="shared" si="1"/>
        <v>-25.599999999999994</v>
      </c>
      <c r="O8" s="13">
        <f t="shared" si="1"/>
        <v>-12.899999999999991</v>
      </c>
    </row>
    <row r="9" spans="2:15" s="3" customFormat="1" ht="24" customHeight="1" x14ac:dyDescent="0.25">
      <c r="B9" s="87" t="s">
        <v>11</v>
      </c>
      <c r="C9" s="10">
        <v>2352455</v>
      </c>
      <c r="D9" s="11">
        <v>45.3</v>
      </c>
      <c r="E9" s="12">
        <v>106551802</v>
      </c>
      <c r="F9" s="11">
        <v>102.5</v>
      </c>
      <c r="G9" s="11">
        <v>92.1</v>
      </c>
      <c r="H9" s="11">
        <v>94.3</v>
      </c>
      <c r="J9" s="3">
        <f t="shared" si="0"/>
        <v>106.1</v>
      </c>
      <c r="K9" s="3">
        <f t="shared" si="0"/>
        <v>114.7</v>
      </c>
      <c r="L9" s="3">
        <f t="shared" si="0"/>
        <v>121.5</v>
      </c>
      <c r="M9" s="13">
        <f t="shared" si="1"/>
        <v>-3.5999999999999943</v>
      </c>
      <c r="N9" s="13">
        <f t="shared" si="1"/>
        <v>-22.600000000000009</v>
      </c>
      <c r="O9" s="13">
        <f t="shared" si="1"/>
        <v>-27.200000000000003</v>
      </c>
    </row>
    <row r="10" spans="2:15" s="3" customFormat="1" ht="24" customHeight="1" x14ac:dyDescent="0.25">
      <c r="B10" s="95" t="s">
        <v>12</v>
      </c>
      <c r="C10" s="10">
        <v>2040547</v>
      </c>
      <c r="D10" s="11">
        <v>47.1</v>
      </c>
      <c r="E10" s="12">
        <v>96136931</v>
      </c>
      <c r="F10" s="11">
        <v>104.3</v>
      </c>
      <c r="G10" s="11">
        <v>92.4</v>
      </c>
      <c r="H10" s="11">
        <v>96.4</v>
      </c>
      <c r="J10" s="3">
        <f t="shared" si="0"/>
        <v>110.2</v>
      </c>
      <c r="K10" s="3">
        <f t="shared" si="0"/>
        <v>114.3</v>
      </c>
      <c r="L10" s="3">
        <f t="shared" si="0"/>
        <v>126</v>
      </c>
      <c r="M10" s="13">
        <f t="shared" si="1"/>
        <v>-5.9000000000000057</v>
      </c>
      <c r="N10" s="13">
        <f t="shared" si="1"/>
        <v>-21.899999999999991</v>
      </c>
      <c r="O10" s="13">
        <f t="shared" si="1"/>
        <v>-29.599999999999994</v>
      </c>
    </row>
    <row r="11" spans="2:15" s="3" customFormat="1" ht="24" customHeight="1" x14ac:dyDescent="0.25">
      <c r="B11" s="95" t="s">
        <v>13</v>
      </c>
      <c r="C11" s="10">
        <v>311908</v>
      </c>
      <c r="D11" s="11">
        <v>33.4</v>
      </c>
      <c r="E11" s="12">
        <v>10414871</v>
      </c>
      <c r="F11" s="11">
        <v>91.8</v>
      </c>
      <c r="G11" s="11">
        <v>85.4</v>
      </c>
      <c r="H11" s="11">
        <v>78.400000000000006</v>
      </c>
      <c r="J11" s="3">
        <f t="shared" si="0"/>
        <v>85</v>
      </c>
      <c r="K11" s="3">
        <f t="shared" si="0"/>
        <v>107.7</v>
      </c>
      <c r="L11" s="3">
        <f t="shared" si="0"/>
        <v>91.4</v>
      </c>
      <c r="M11" s="13">
        <f t="shared" si="1"/>
        <v>6.7999999999999972</v>
      </c>
      <c r="N11" s="13">
        <f t="shared" si="1"/>
        <v>-22.299999999999997</v>
      </c>
      <c r="O11" s="13">
        <f t="shared" si="1"/>
        <v>-13</v>
      </c>
    </row>
    <row r="12" spans="2:15" s="3" customFormat="1" ht="24" customHeight="1" x14ac:dyDescent="0.25">
      <c r="B12" s="87" t="s">
        <v>14</v>
      </c>
      <c r="C12" s="10">
        <v>719715</v>
      </c>
      <c r="D12" s="11">
        <v>27.6</v>
      </c>
      <c r="E12" s="12">
        <v>19881167</v>
      </c>
      <c r="F12" s="11">
        <v>81.7</v>
      </c>
      <c r="G12" s="11">
        <v>87.9</v>
      </c>
      <c r="H12" s="11">
        <v>71.900000000000006</v>
      </c>
      <c r="J12" s="3">
        <f t="shared" si="0"/>
        <v>50.9</v>
      </c>
      <c r="K12" s="3">
        <f t="shared" si="0"/>
        <v>114.5</v>
      </c>
      <c r="L12" s="3">
        <f t="shared" si="0"/>
        <v>58.4</v>
      </c>
      <c r="M12" s="13">
        <f t="shared" si="1"/>
        <v>30.800000000000004</v>
      </c>
      <c r="N12" s="13">
        <f t="shared" si="1"/>
        <v>-26.599999999999994</v>
      </c>
      <c r="O12" s="13">
        <f t="shared" si="1"/>
        <v>13.500000000000007</v>
      </c>
    </row>
    <row r="13" spans="2:15" s="3" customFormat="1" ht="24" customHeight="1" x14ac:dyDescent="0.25">
      <c r="B13" s="87" t="s">
        <v>15</v>
      </c>
      <c r="C13" s="10">
        <v>829606</v>
      </c>
      <c r="D13" s="11">
        <v>35.1</v>
      </c>
      <c r="E13" s="12">
        <v>29079813</v>
      </c>
      <c r="F13" s="11">
        <v>104</v>
      </c>
      <c r="G13" s="11">
        <v>87.3</v>
      </c>
      <c r="H13" s="11">
        <v>90.6</v>
      </c>
      <c r="J13" s="3">
        <f t="shared" si="0"/>
        <v>74.5</v>
      </c>
      <c r="K13" s="3">
        <f t="shared" si="0"/>
        <v>109</v>
      </c>
      <c r="L13" s="3">
        <f t="shared" si="0"/>
        <v>81.2</v>
      </c>
      <c r="M13" s="13">
        <f t="shared" si="1"/>
        <v>29.5</v>
      </c>
      <c r="N13" s="13">
        <f t="shared" si="1"/>
        <v>-21.700000000000003</v>
      </c>
      <c r="O13" s="13">
        <f t="shared" si="1"/>
        <v>9.3999999999999915</v>
      </c>
    </row>
    <row r="14" spans="2:15" s="3" customFormat="1" ht="24" customHeight="1" x14ac:dyDescent="0.25">
      <c r="B14" s="95" t="s">
        <v>16</v>
      </c>
      <c r="C14" s="10">
        <v>227311</v>
      </c>
      <c r="D14" s="11">
        <v>41</v>
      </c>
      <c r="E14" s="12">
        <v>9313060</v>
      </c>
      <c r="F14" s="11">
        <v>105.1</v>
      </c>
      <c r="G14" s="11">
        <v>88.6</v>
      </c>
      <c r="H14" s="11">
        <v>92.9</v>
      </c>
      <c r="J14" s="3">
        <f t="shared" si="0"/>
        <v>157.30000000000001</v>
      </c>
      <c r="K14" s="3">
        <f t="shared" si="0"/>
        <v>107.3</v>
      </c>
      <c r="L14" s="3">
        <f t="shared" si="0"/>
        <v>168.6</v>
      </c>
      <c r="M14" s="13">
        <f t="shared" si="1"/>
        <v>-52.200000000000017</v>
      </c>
      <c r="N14" s="13">
        <f t="shared" si="1"/>
        <v>-18.700000000000003</v>
      </c>
      <c r="O14" s="13">
        <f t="shared" si="1"/>
        <v>-75.699999999999989</v>
      </c>
    </row>
    <row r="15" spans="2:15" s="3" customFormat="1" ht="24" customHeight="1" x14ac:dyDescent="0.25">
      <c r="B15" s="95" t="s">
        <v>17</v>
      </c>
      <c r="C15" s="10">
        <v>602295</v>
      </c>
      <c r="D15" s="11">
        <v>32.799999999999997</v>
      </c>
      <c r="E15" s="12">
        <v>19766753</v>
      </c>
      <c r="F15" s="11">
        <v>103.6</v>
      </c>
      <c r="G15" s="11">
        <v>86.3</v>
      </c>
      <c r="H15" s="11">
        <v>89.5</v>
      </c>
      <c r="J15" s="3">
        <f t="shared" si="0"/>
        <v>62.2</v>
      </c>
      <c r="K15" s="3">
        <f t="shared" si="0"/>
        <v>104.8</v>
      </c>
      <c r="L15" s="3">
        <f t="shared" si="0"/>
        <v>65.3</v>
      </c>
      <c r="M15" s="13">
        <f t="shared" si="1"/>
        <v>41.399999999999991</v>
      </c>
      <c r="N15" s="13">
        <f t="shared" si="1"/>
        <v>-18.5</v>
      </c>
      <c r="O15" s="13">
        <f t="shared" si="1"/>
        <v>24.200000000000003</v>
      </c>
    </row>
    <row r="16" spans="2:15" s="3" customFormat="1" ht="24" customHeight="1" x14ac:dyDescent="0.25">
      <c r="B16" s="87" t="s">
        <v>18</v>
      </c>
      <c r="C16" s="10">
        <v>457257</v>
      </c>
      <c r="D16" s="11">
        <v>26.4</v>
      </c>
      <c r="E16" s="12">
        <v>12082645</v>
      </c>
      <c r="F16" s="11">
        <v>96.2</v>
      </c>
      <c r="G16" s="11">
        <v>86.8</v>
      </c>
      <c r="H16" s="11">
        <v>83.6</v>
      </c>
      <c r="J16" s="3">
        <f t="shared" si="0"/>
        <v>84.8</v>
      </c>
      <c r="K16" s="3">
        <f t="shared" si="0"/>
        <v>107.3</v>
      </c>
      <c r="L16" s="3">
        <f t="shared" si="0"/>
        <v>91.2</v>
      </c>
      <c r="M16" s="13">
        <f t="shared" si="1"/>
        <v>11.400000000000006</v>
      </c>
      <c r="N16" s="13">
        <f t="shared" si="1"/>
        <v>-20.5</v>
      </c>
      <c r="O16" s="13">
        <f t="shared" si="1"/>
        <v>-7.6000000000000085</v>
      </c>
    </row>
    <row r="17" spans="2:17" s="3" customFormat="1" ht="24" customHeight="1" x14ac:dyDescent="0.25">
      <c r="B17" s="87" t="s">
        <v>19</v>
      </c>
      <c r="C17" s="10">
        <v>1506560</v>
      </c>
      <c r="D17" s="11">
        <v>35.1</v>
      </c>
      <c r="E17" s="12">
        <v>52861227</v>
      </c>
      <c r="F17" s="11">
        <v>116.3</v>
      </c>
      <c r="G17" s="11">
        <v>87.8</v>
      </c>
      <c r="H17" s="11">
        <v>102</v>
      </c>
      <c r="J17" s="3">
        <f t="shared" si="0"/>
        <v>126.1</v>
      </c>
      <c r="K17" s="3">
        <f t="shared" si="0"/>
        <v>107.3</v>
      </c>
      <c r="L17" s="3">
        <f t="shared" si="0"/>
        <v>135.4</v>
      </c>
      <c r="M17" s="13">
        <f t="shared" si="1"/>
        <v>-9.7999999999999972</v>
      </c>
      <c r="N17" s="13">
        <f t="shared" si="1"/>
        <v>-19.5</v>
      </c>
      <c r="O17" s="13">
        <f t="shared" si="1"/>
        <v>-33.400000000000006</v>
      </c>
    </row>
    <row r="18" spans="2:17" s="3" customFormat="1" ht="24" customHeight="1" x14ac:dyDescent="0.25">
      <c r="B18" s="95" t="s">
        <v>20</v>
      </c>
      <c r="C18" s="10">
        <v>1293444</v>
      </c>
      <c r="D18" s="11">
        <v>36.200000000000003</v>
      </c>
      <c r="E18" s="12">
        <v>46833310</v>
      </c>
      <c r="F18" s="11">
        <v>119.4</v>
      </c>
      <c r="G18" s="11">
        <v>88.1</v>
      </c>
      <c r="H18" s="11">
        <v>105.2</v>
      </c>
      <c r="J18" s="3">
        <f t="shared" si="0"/>
        <v>120.2</v>
      </c>
      <c r="K18" s="3">
        <f t="shared" si="0"/>
        <v>108.7</v>
      </c>
      <c r="L18" s="3">
        <f t="shared" si="0"/>
        <v>130.6</v>
      </c>
      <c r="M18" s="13">
        <f t="shared" si="1"/>
        <v>-0.79999999999999716</v>
      </c>
      <c r="N18" s="13">
        <f t="shared" si="1"/>
        <v>-20.600000000000009</v>
      </c>
      <c r="O18" s="13">
        <f t="shared" si="1"/>
        <v>-25.399999999999991</v>
      </c>
    </row>
    <row r="19" spans="2:17" s="3" customFormat="1" ht="24" customHeight="1" x14ac:dyDescent="0.25">
      <c r="B19" s="95" t="s">
        <v>21</v>
      </c>
      <c r="C19" s="10">
        <v>213116</v>
      </c>
      <c r="D19" s="11">
        <v>28.3</v>
      </c>
      <c r="E19" s="12">
        <v>6027917</v>
      </c>
      <c r="F19" s="11">
        <v>100.3</v>
      </c>
      <c r="G19" s="11">
        <v>82.5</v>
      </c>
      <c r="H19" s="11">
        <v>82.7</v>
      </c>
      <c r="J19" s="3">
        <f t="shared" si="0"/>
        <v>180.2</v>
      </c>
      <c r="K19" s="3">
        <f t="shared" si="0"/>
        <v>105.6</v>
      </c>
      <c r="L19" s="3">
        <f t="shared" si="0"/>
        <v>189.9</v>
      </c>
      <c r="M19" s="13">
        <f t="shared" si="1"/>
        <v>-79.899999999999991</v>
      </c>
      <c r="N19" s="13">
        <f t="shared" si="1"/>
        <v>-23.099999999999994</v>
      </c>
      <c r="O19" s="13">
        <f t="shared" si="1"/>
        <v>-107.2</v>
      </c>
    </row>
    <row r="20" spans="2:17" s="3" customFormat="1" ht="24" customHeight="1" x14ac:dyDescent="0.25">
      <c r="B20" s="87" t="s">
        <v>22</v>
      </c>
      <c r="C20" s="10">
        <v>812516</v>
      </c>
      <c r="D20" s="11">
        <v>27.7</v>
      </c>
      <c r="E20" s="12">
        <v>22491462</v>
      </c>
      <c r="F20" s="11">
        <v>92.3</v>
      </c>
      <c r="G20" s="11">
        <v>83.4</v>
      </c>
      <c r="H20" s="11">
        <v>77</v>
      </c>
      <c r="J20" s="3">
        <f t="shared" si="0"/>
        <v>56.6</v>
      </c>
      <c r="K20" s="3">
        <f t="shared" si="0"/>
        <v>101.5</v>
      </c>
      <c r="L20" s="3">
        <f t="shared" si="0"/>
        <v>57.4</v>
      </c>
      <c r="M20" s="13">
        <f t="shared" si="1"/>
        <v>35.699999999999996</v>
      </c>
      <c r="N20" s="13">
        <f t="shared" si="1"/>
        <v>-18.099999999999994</v>
      </c>
      <c r="O20" s="13">
        <f t="shared" si="1"/>
        <v>19.600000000000001</v>
      </c>
    </row>
    <row r="21" spans="2:17" s="3" customFormat="1" ht="24" customHeight="1" x14ac:dyDescent="0.25">
      <c r="B21" s="95" t="s">
        <v>20</v>
      </c>
      <c r="C21" s="10">
        <v>102803</v>
      </c>
      <c r="D21" s="11">
        <v>30.9</v>
      </c>
      <c r="E21" s="12">
        <v>3181490</v>
      </c>
      <c r="F21" s="11">
        <v>82.8</v>
      </c>
      <c r="G21" s="11">
        <v>88</v>
      </c>
      <c r="H21" s="11">
        <v>73</v>
      </c>
      <c r="J21" s="3">
        <f t="shared" si="0"/>
        <v>156.69999999999999</v>
      </c>
      <c r="K21" s="3">
        <f t="shared" si="0"/>
        <v>101.6</v>
      </c>
      <c r="L21" s="3">
        <f t="shared" si="0"/>
        <v>159.6</v>
      </c>
      <c r="M21" s="13">
        <f t="shared" si="1"/>
        <v>-73.899999999999991</v>
      </c>
      <c r="N21" s="13">
        <f t="shared" si="1"/>
        <v>-13.599999999999994</v>
      </c>
      <c r="O21" s="13">
        <f t="shared" si="1"/>
        <v>-86.6</v>
      </c>
    </row>
    <row r="22" spans="2:17" s="3" customFormat="1" ht="24" customHeight="1" x14ac:dyDescent="0.25">
      <c r="B22" s="95" t="s">
        <v>21</v>
      </c>
      <c r="C22" s="10">
        <v>709713</v>
      </c>
      <c r="D22" s="11">
        <v>27.2</v>
      </c>
      <c r="E22" s="12">
        <v>19309972</v>
      </c>
      <c r="F22" s="11">
        <v>93.8</v>
      </c>
      <c r="G22" s="11">
        <v>82.7</v>
      </c>
      <c r="H22" s="11">
        <v>77.7</v>
      </c>
      <c r="J22" s="3">
        <f t="shared" si="0"/>
        <v>51.8</v>
      </c>
      <c r="K22" s="3">
        <f t="shared" si="0"/>
        <v>100.4</v>
      </c>
      <c r="L22" s="3">
        <f t="shared" si="0"/>
        <v>52</v>
      </c>
      <c r="M22" s="13">
        <f t="shared" si="1"/>
        <v>42</v>
      </c>
      <c r="N22" s="13">
        <f t="shared" si="1"/>
        <v>-17.700000000000003</v>
      </c>
      <c r="O22" s="13">
        <f t="shared" si="1"/>
        <v>25.700000000000003</v>
      </c>
    </row>
    <row r="23" spans="2:17" s="3" customFormat="1" ht="24" customHeight="1" x14ac:dyDescent="0.25">
      <c r="B23" s="87" t="s">
        <v>23</v>
      </c>
      <c r="C23" s="10">
        <v>58349</v>
      </c>
      <c r="D23" s="11">
        <v>10.8</v>
      </c>
      <c r="E23" s="12">
        <v>633032</v>
      </c>
      <c r="F23" s="11">
        <v>93.4</v>
      </c>
      <c r="G23" s="11">
        <v>81.2</v>
      </c>
      <c r="H23" s="11">
        <v>76</v>
      </c>
      <c r="J23" s="3">
        <f t="shared" si="0"/>
        <v>86.4</v>
      </c>
      <c r="K23" s="3">
        <f t="shared" si="0"/>
        <v>100.9</v>
      </c>
      <c r="L23" s="3">
        <f t="shared" si="0"/>
        <v>87.8</v>
      </c>
      <c r="M23" s="13">
        <f t="shared" ref="M23:O27" si="2">F23-J23</f>
        <v>7</v>
      </c>
      <c r="N23" s="13">
        <f t="shared" si="2"/>
        <v>-19.700000000000003</v>
      </c>
      <c r="O23" s="13">
        <f t="shared" si="2"/>
        <v>-11.799999999999997</v>
      </c>
      <c r="Q23" s="79"/>
    </row>
    <row r="24" spans="2:17" s="3" customFormat="1" ht="24" customHeight="1" x14ac:dyDescent="0.25">
      <c r="B24" s="87" t="s">
        <v>24</v>
      </c>
      <c r="C24" s="10">
        <v>27965</v>
      </c>
      <c r="D24" s="11">
        <v>12.8</v>
      </c>
      <c r="E24" s="12">
        <v>357213</v>
      </c>
      <c r="F24" s="11">
        <v>77.099999999999994</v>
      </c>
      <c r="G24" s="11">
        <v>90.1</v>
      </c>
      <c r="H24" s="11">
        <v>69.2</v>
      </c>
      <c r="J24" s="3">
        <f t="shared" si="0"/>
        <v>706.5</v>
      </c>
      <c r="K24" s="3">
        <f t="shared" si="0"/>
        <v>71.5</v>
      </c>
      <c r="L24" s="3">
        <f t="shared" si="0"/>
        <v>505.5</v>
      </c>
      <c r="M24" s="13">
        <f t="shared" si="2"/>
        <v>-629.4</v>
      </c>
      <c r="N24" s="13">
        <f t="shared" si="2"/>
        <v>18.599999999999994</v>
      </c>
      <c r="O24" s="13">
        <f t="shared" si="2"/>
        <v>-436.3</v>
      </c>
    </row>
    <row r="25" spans="2:17" s="3" customFormat="1" ht="24" customHeight="1" x14ac:dyDescent="0.25">
      <c r="B25" s="87" t="s">
        <v>25</v>
      </c>
      <c r="C25" s="10">
        <v>5294</v>
      </c>
      <c r="D25" s="11">
        <v>12.5</v>
      </c>
      <c r="E25" s="12">
        <v>66188</v>
      </c>
      <c r="F25" s="11">
        <v>61</v>
      </c>
      <c r="G25" s="11">
        <v>60.7</v>
      </c>
      <c r="H25" s="11">
        <v>37</v>
      </c>
      <c r="J25" s="3">
        <f t="shared" si="0"/>
        <v>405.4</v>
      </c>
      <c r="K25" s="3">
        <f t="shared" si="0"/>
        <v>54.8</v>
      </c>
      <c r="L25" s="3">
        <f t="shared" si="0"/>
        <v>222.8</v>
      </c>
      <c r="M25" s="13">
        <f t="shared" si="2"/>
        <v>-344.4</v>
      </c>
      <c r="N25" s="13">
        <f t="shared" si="2"/>
        <v>5.9000000000000057</v>
      </c>
      <c r="O25" s="13">
        <f t="shared" si="2"/>
        <v>-185.8</v>
      </c>
    </row>
    <row r="26" spans="2:17" s="3" customFormat="1" ht="24" customHeight="1" x14ac:dyDescent="0.25">
      <c r="B26" s="87" t="s">
        <v>26</v>
      </c>
      <c r="C26" s="10">
        <v>656325</v>
      </c>
      <c r="D26" s="11">
        <v>47</v>
      </c>
      <c r="E26" s="12">
        <v>30842246</v>
      </c>
      <c r="F26" s="11">
        <v>98.7</v>
      </c>
      <c r="G26" s="11">
        <v>71.5</v>
      </c>
      <c r="H26" s="11">
        <v>70.599999999999994</v>
      </c>
      <c r="J26" s="3">
        <f t="shared" si="0"/>
        <v>193.4</v>
      </c>
      <c r="K26" s="3">
        <f t="shared" si="0"/>
        <v>82</v>
      </c>
      <c r="L26" s="3">
        <f t="shared" si="0"/>
        <v>158.5</v>
      </c>
      <c r="M26" s="13">
        <f t="shared" si="2"/>
        <v>-94.7</v>
      </c>
      <c r="N26" s="13">
        <f t="shared" si="2"/>
        <v>-10.5</v>
      </c>
      <c r="O26" s="13">
        <f t="shared" si="2"/>
        <v>-87.9</v>
      </c>
    </row>
    <row r="27" spans="2:17" s="3" customFormat="1" ht="33" customHeight="1" x14ac:dyDescent="0.25">
      <c r="B27" s="87" t="s">
        <v>76</v>
      </c>
      <c r="C27" s="10">
        <v>90172</v>
      </c>
      <c r="D27" s="11">
        <v>18.7</v>
      </c>
      <c r="E27" s="12">
        <v>1686755</v>
      </c>
      <c r="F27" s="11">
        <v>171.3</v>
      </c>
      <c r="G27" s="11">
        <v>86.6</v>
      </c>
      <c r="H27" s="11">
        <v>148.69999999999999</v>
      </c>
      <c r="J27" s="3">
        <f t="shared" si="0"/>
        <v>277.39999999999998</v>
      </c>
      <c r="K27" s="3">
        <f t="shared" si="0"/>
        <v>91.7</v>
      </c>
      <c r="L27" s="3">
        <f t="shared" si="0"/>
        <v>254.1</v>
      </c>
      <c r="M27" s="13">
        <f t="shared" si="2"/>
        <v>-106.09999999999997</v>
      </c>
      <c r="N27" s="13">
        <f t="shared" si="2"/>
        <v>-5.1000000000000085</v>
      </c>
      <c r="O27" s="13">
        <f t="shared" si="2"/>
        <v>-105.4</v>
      </c>
    </row>
    <row r="28" spans="2:17" s="23" customFormat="1" ht="24" customHeight="1" x14ac:dyDescent="0.25">
      <c r="B28" s="96" t="s">
        <v>1</v>
      </c>
      <c r="C28" s="10"/>
      <c r="D28" s="11"/>
      <c r="E28" s="12"/>
      <c r="F28" s="11"/>
      <c r="G28" s="11"/>
      <c r="H28" s="11"/>
      <c r="J28" s="3"/>
      <c r="K28" s="3"/>
      <c r="L28" s="3"/>
      <c r="M28" s="13"/>
      <c r="N28" s="13"/>
      <c r="O28" s="13"/>
    </row>
    <row r="29" spans="2:17" s="3" customFormat="1" ht="24" customHeight="1" x14ac:dyDescent="0.25">
      <c r="B29" s="89" t="s">
        <v>28</v>
      </c>
      <c r="C29" s="10">
        <v>37186</v>
      </c>
      <c r="D29" s="11">
        <v>23.8</v>
      </c>
      <c r="E29" s="12">
        <v>884955</v>
      </c>
      <c r="F29" s="11">
        <v>234.2</v>
      </c>
      <c r="G29" s="11">
        <v>88.1</v>
      </c>
      <c r="H29" s="11">
        <v>206.8</v>
      </c>
      <c r="J29" s="3">
        <f t="shared" ref="J29:L33" si="3">ROUND(C29/C74*100,1)</f>
        <v>247.4</v>
      </c>
      <c r="K29" s="3">
        <f t="shared" si="3"/>
        <v>105.3</v>
      </c>
      <c r="L29" s="3">
        <f t="shared" si="3"/>
        <v>261.10000000000002</v>
      </c>
      <c r="M29" s="13">
        <f t="shared" ref="M29:O33" si="4">F29-J29</f>
        <v>-13.200000000000017</v>
      </c>
      <c r="N29" s="13">
        <f t="shared" si="4"/>
        <v>-17.200000000000003</v>
      </c>
      <c r="O29" s="13">
        <f t="shared" si="4"/>
        <v>-54.300000000000011</v>
      </c>
    </row>
    <row r="30" spans="2:17" s="3" customFormat="1" ht="24" customHeight="1" x14ac:dyDescent="0.25">
      <c r="B30" s="89" t="s">
        <v>29</v>
      </c>
      <c r="C30" s="10">
        <v>25802</v>
      </c>
      <c r="D30" s="11">
        <v>15.7</v>
      </c>
      <c r="E30" s="12">
        <v>406334</v>
      </c>
      <c r="F30" s="11">
        <v>148.30000000000001</v>
      </c>
      <c r="G30" s="11">
        <v>71.7</v>
      </c>
      <c r="H30" s="11">
        <v>106.7</v>
      </c>
      <c r="J30" s="3">
        <f t="shared" si="3"/>
        <v>162.30000000000001</v>
      </c>
      <c r="K30" s="3">
        <f t="shared" si="3"/>
        <v>86.7</v>
      </c>
      <c r="L30" s="3">
        <f t="shared" si="3"/>
        <v>141.4</v>
      </c>
      <c r="M30" s="13">
        <f t="shared" si="4"/>
        <v>-14</v>
      </c>
      <c r="N30" s="13">
        <f t="shared" si="4"/>
        <v>-15</v>
      </c>
      <c r="O30" s="13">
        <f t="shared" si="4"/>
        <v>-34.700000000000003</v>
      </c>
    </row>
    <row r="31" spans="2:17" s="3" customFormat="1" ht="24" customHeight="1" x14ac:dyDescent="0.25">
      <c r="B31" s="89" t="s">
        <v>30</v>
      </c>
      <c r="C31" s="10">
        <v>3745</v>
      </c>
      <c r="D31" s="11">
        <v>18.8</v>
      </c>
      <c r="E31" s="12">
        <v>70358</v>
      </c>
      <c r="F31" s="11">
        <v>145.6</v>
      </c>
      <c r="G31" s="11">
        <v>74</v>
      </c>
      <c r="H31" s="11">
        <v>107.5</v>
      </c>
      <c r="J31" s="3">
        <f t="shared" si="3"/>
        <v>279.5</v>
      </c>
      <c r="K31" s="3">
        <f t="shared" si="3"/>
        <v>75.5</v>
      </c>
      <c r="L31" s="3">
        <f t="shared" si="3"/>
        <v>210.8</v>
      </c>
      <c r="M31" s="13">
        <f t="shared" si="4"/>
        <v>-133.9</v>
      </c>
      <c r="N31" s="13">
        <f t="shared" si="4"/>
        <v>-1.5</v>
      </c>
      <c r="O31" s="13">
        <f t="shared" si="4"/>
        <v>-103.30000000000001</v>
      </c>
    </row>
    <row r="32" spans="2:17" s="3" customFormat="1" ht="24" customHeight="1" x14ac:dyDescent="0.25">
      <c r="B32" s="87" t="s">
        <v>31</v>
      </c>
      <c r="C32" s="10">
        <v>298846</v>
      </c>
      <c r="D32" s="102">
        <v>210</v>
      </c>
      <c r="E32" s="12">
        <v>62760140</v>
      </c>
      <c r="F32" s="11">
        <v>108.5</v>
      </c>
      <c r="G32" s="11">
        <v>75.5</v>
      </c>
      <c r="H32" s="11">
        <v>82.1</v>
      </c>
      <c r="J32" s="3">
        <f t="shared" si="3"/>
        <v>50.8</v>
      </c>
      <c r="K32" s="3">
        <f t="shared" si="3"/>
        <v>119.3</v>
      </c>
      <c r="L32" s="3">
        <f t="shared" si="3"/>
        <v>60.5</v>
      </c>
      <c r="M32" s="13">
        <f t="shared" si="4"/>
        <v>57.7</v>
      </c>
      <c r="N32" s="13">
        <f t="shared" si="4"/>
        <v>-43.8</v>
      </c>
      <c r="O32" s="13">
        <f t="shared" si="4"/>
        <v>21.599999999999994</v>
      </c>
    </row>
    <row r="33" spans="2:15" s="3" customFormat="1" ht="24" customHeight="1" x14ac:dyDescent="0.25">
      <c r="B33" s="90" t="s">
        <v>32</v>
      </c>
      <c r="C33" s="10">
        <v>174146</v>
      </c>
      <c r="D33" s="102">
        <v>519</v>
      </c>
      <c r="E33" s="12">
        <v>90464280</v>
      </c>
      <c r="F33" s="11">
        <v>91.6</v>
      </c>
      <c r="G33" s="11">
        <v>76</v>
      </c>
      <c r="H33" s="11">
        <v>69.7</v>
      </c>
      <c r="J33" s="3">
        <f t="shared" si="3"/>
        <v>60.9</v>
      </c>
      <c r="K33" s="3">
        <f t="shared" si="3"/>
        <v>124.8</v>
      </c>
      <c r="L33" s="3">
        <f t="shared" si="3"/>
        <v>75.900000000000006</v>
      </c>
      <c r="M33" s="13">
        <f t="shared" si="4"/>
        <v>30.699999999999996</v>
      </c>
      <c r="N33" s="13">
        <f t="shared" si="4"/>
        <v>-48.8</v>
      </c>
      <c r="O33" s="13">
        <f t="shared" si="4"/>
        <v>-6.2000000000000028</v>
      </c>
    </row>
    <row r="34" spans="2:15" s="3" customFormat="1" ht="21.95" customHeight="1" x14ac:dyDescent="0.2">
      <c r="J34" s="3">
        <f>ROUND('tabl 36(2)'!C6/C79*100,1)</f>
        <v>169.8</v>
      </c>
      <c r="K34" s="3">
        <f>ROUND('tabl 36(2)'!D6/D79*100,1)</f>
        <v>106.2</v>
      </c>
      <c r="L34" s="3">
        <f>ROUND('tabl 36(2)'!E6/E79*100,1)</f>
        <v>180.3</v>
      </c>
      <c r="M34" s="13">
        <f>'tabl 36(2)'!F6-J34</f>
        <v>-68.700000000000017</v>
      </c>
      <c r="N34" s="13">
        <f>'tabl 36(2)'!G6-K34</f>
        <v>-24.100000000000009</v>
      </c>
      <c r="O34" s="13">
        <f>'tabl 36(2)'!H6-L34</f>
        <v>-97.4</v>
      </c>
    </row>
    <row r="35" spans="2:15" s="3" customFormat="1" ht="21.95" customHeight="1" x14ac:dyDescent="0.2">
      <c r="J35" s="3">
        <f>ROUND('tabl 36(2)'!C7/C80*100,1)</f>
        <v>167.2</v>
      </c>
      <c r="K35" s="3">
        <f>ROUND('tabl 36(2)'!D7/D80*100,1)</f>
        <v>107.2</v>
      </c>
      <c r="L35" s="3">
        <f>ROUND('tabl 36(2)'!E7/E80*100,1)</f>
        <v>179.1</v>
      </c>
      <c r="M35" s="13">
        <f>'tabl 36(2)'!F7-J35</f>
        <v>-67.499999999999986</v>
      </c>
      <c r="N35" s="13">
        <f>'tabl 36(2)'!G7-K35</f>
        <v>-24.700000000000003</v>
      </c>
      <c r="O35" s="13">
        <f>'tabl 36(2)'!H7-L35</f>
        <v>-96.899999999999991</v>
      </c>
    </row>
    <row r="36" spans="2:15" s="3" customFormat="1" ht="21.95" customHeight="1" x14ac:dyDescent="0.2">
      <c r="J36" s="3">
        <f>ROUND('tabl 36(2)'!C8/C81*100,1)</f>
        <v>165.9</v>
      </c>
      <c r="K36" s="3">
        <f>ROUND('tabl 36(2)'!D8/D81*100,1)</f>
        <v>106.3</v>
      </c>
      <c r="L36" s="3">
        <f>ROUND('tabl 36(2)'!E8/E81*100,1)</f>
        <v>176.4</v>
      </c>
      <c r="M36" s="13">
        <f>'tabl 36(2)'!F8-J36</f>
        <v>-62.400000000000006</v>
      </c>
      <c r="N36" s="13">
        <f>'tabl 36(2)'!G8-K36</f>
        <v>-24.799999999999997</v>
      </c>
      <c r="O36" s="13">
        <f>'tabl 36(2)'!H8-L36</f>
        <v>-92</v>
      </c>
    </row>
    <row r="37" spans="2:15" s="3" customFormat="1" ht="21.95" customHeight="1" x14ac:dyDescent="0.2">
      <c r="J37" s="3">
        <f>ROUND('tabl 36(2)'!C9/C82*100,1)</f>
        <v>186.5</v>
      </c>
      <c r="K37" s="3">
        <f>ROUND('tabl 36(2)'!D9/D82*100,1)</f>
        <v>132.5</v>
      </c>
      <c r="L37" s="3">
        <f>ROUND('tabl 36(2)'!E9/E82*100,1)</f>
        <v>247.6</v>
      </c>
      <c r="M37" s="13">
        <f>'tabl 36(2)'!F9-J37</f>
        <v>-119.8</v>
      </c>
      <c r="N37" s="13">
        <f>'tabl 36(2)'!G9-K37</f>
        <v>-48.8</v>
      </c>
      <c r="O37" s="13">
        <f>'tabl 36(2)'!H9-L37</f>
        <v>-191.8</v>
      </c>
    </row>
    <row r="38" spans="2:15" s="3" customFormat="1" ht="21.95" customHeight="1" x14ac:dyDescent="0.2">
      <c r="J38" s="3">
        <f>ROUND('tabl 36(2)'!C10/C83*100,1)</f>
        <v>245.7</v>
      </c>
      <c r="K38" s="3">
        <f>ROUND('tabl 36(2)'!D10/D83*100,1)</f>
        <v>104</v>
      </c>
      <c r="L38" s="3">
        <f>ROUND('tabl 36(2)'!E10/E83*100,1)</f>
        <v>257.5</v>
      </c>
      <c r="M38" s="13">
        <f>'tabl 36(2)'!F10-J38</f>
        <v>-107.89999999999998</v>
      </c>
      <c r="N38" s="13">
        <f>'tabl 36(2)'!G10-K38</f>
        <v>-14.299999999999997</v>
      </c>
      <c r="O38" s="13">
        <f>'tabl 36(2)'!H10-L38</f>
        <v>-133.80000000000001</v>
      </c>
    </row>
    <row r="39" spans="2:15" s="3" customFormat="1" ht="21.95" customHeight="1" x14ac:dyDescent="0.2">
      <c r="J39" s="3">
        <f>ROUND('tabl 36(2)'!C11/C85*100,1)</f>
        <v>4027.2</v>
      </c>
      <c r="K39" s="3">
        <f>ROUND('tabl 36(2)'!D11/D85*100,1)</f>
        <v>78.3</v>
      </c>
      <c r="L39" s="3">
        <f>ROUND('tabl 36(2)'!E11/E85*100,1)</f>
        <v>3156.1</v>
      </c>
      <c r="M39" s="13">
        <f>'tabl 36(2)'!F11-J39</f>
        <v>-3891.7999999999997</v>
      </c>
      <c r="N39" s="13">
        <f>'tabl 36(2)'!G11-K39</f>
        <v>12.600000000000009</v>
      </c>
      <c r="O39" s="13">
        <f>'tabl 36(2)'!H11-L39</f>
        <v>-3033.2</v>
      </c>
    </row>
    <row r="40" spans="2:15" s="3" customFormat="1" ht="21.95" customHeight="1" x14ac:dyDescent="0.2">
      <c r="M40" s="13"/>
      <c r="N40" s="13"/>
      <c r="O40" s="13"/>
    </row>
    <row r="41" spans="2:15" s="3" customFormat="1" ht="21.95" customHeight="1" x14ac:dyDescent="0.2">
      <c r="M41" s="13"/>
      <c r="N41" s="13"/>
      <c r="O41" s="13"/>
    </row>
    <row r="42" spans="2:15" s="3" customFormat="1" ht="16.5" customHeight="1" x14ac:dyDescent="0.2">
      <c r="B42" s="81"/>
      <c r="C42" s="43"/>
      <c r="D42" s="64"/>
      <c r="E42" s="43"/>
      <c r="F42" s="64"/>
      <c r="G42" s="64"/>
      <c r="H42" s="64"/>
      <c r="M42" s="13"/>
      <c r="N42" s="13"/>
      <c r="O42" s="13"/>
    </row>
    <row r="43" spans="2:15" s="3" customFormat="1" ht="14.25" x14ac:dyDescent="0.2">
      <c r="B43" s="75"/>
      <c r="C43" s="43"/>
      <c r="D43" s="64"/>
      <c r="E43" s="43"/>
      <c r="F43" s="64"/>
      <c r="G43" s="64"/>
      <c r="H43" s="64"/>
      <c r="J43" s="3">
        <f t="shared" ref="J43:L45" si="5">ROUND(C43/C86*100,1)</f>
        <v>0</v>
      </c>
      <c r="K43" s="3">
        <f t="shared" si="5"/>
        <v>0</v>
      </c>
      <c r="L43" s="3">
        <f t="shared" si="5"/>
        <v>0</v>
      </c>
      <c r="M43" s="13">
        <f t="shared" ref="M43:O45" si="6">F43-J43</f>
        <v>0</v>
      </c>
      <c r="N43" s="13">
        <f t="shared" si="6"/>
        <v>0</v>
      </c>
      <c r="O43" s="13">
        <f t="shared" si="6"/>
        <v>0</v>
      </c>
    </row>
    <row r="44" spans="2:15" s="3" customFormat="1" ht="14.25" x14ac:dyDescent="0.2">
      <c r="B44" s="77"/>
      <c r="C44" s="43"/>
      <c r="D44" s="64"/>
      <c r="E44" s="43"/>
      <c r="F44" s="64"/>
      <c r="G44" s="64"/>
      <c r="H44" s="64"/>
      <c r="J44" s="3">
        <f t="shared" si="5"/>
        <v>0</v>
      </c>
      <c r="K44" s="3">
        <f t="shared" si="5"/>
        <v>0</v>
      </c>
      <c r="L44" s="3">
        <f t="shared" si="5"/>
        <v>0</v>
      </c>
      <c r="M44" s="13">
        <f t="shared" si="6"/>
        <v>0</v>
      </c>
      <c r="N44" s="13">
        <f t="shared" si="6"/>
        <v>0</v>
      </c>
      <c r="O44" s="13">
        <f t="shared" si="6"/>
        <v>0</v>
      </c>
    </row>
    <row r="45" spans="2:15" s="3" customFormat="1" ht="14.25" x14ac:dyDescent="0.2">
      <c r="B45" s="77"/>
      <c r="C45" s="43"/>
      <c r="D45" s="65"/>
      <c r="E45" s="43"/>
      <c r="F45" s="64"/>
      <c r="G45" s="64"/>
      <c r="H45" s="64"/>
      <c r="J45" s="3">
        <f t="shared" si="5"/>
        <v>0</v>
      </c>
      <c r="K45" s="3">
        <f t="shared" si="5"/>
        <v>0</v>
      </c>
      <c r="L45" s="3">
        <f t="shared" si="5"/>
        <v>0</v>
      </c>
      <c r="M45" s="13">
        <f t="shared" si="6"/>
        <v>0</v>
      </c>
      <c r="N45" s="13">
        <f t="shared" si="6"/>
        <v>0</v>
      </c>
      <c r="O45" s="13">
        <f t="shared" si="6"/>
        <v>0</v>
      </c>
    </row>
    <row r="46" spans="2:15" s="23" customFormat="1" ht="14.25" x14ac:dyDescent="0.2">
      <c r="B46" s="80"/>
      <c r="C46" s="43"/>
      <c r="D46" s="64"/>
      <c r="E46" s="43"/>
      <c r="F46" s="64"/>
      <c r="G46" s="64"/>
      <c r="H46" s="64"/>
      <c r="J46" s="3"/>
      <c r="K46" s="3"/>
      <c r="L46" s="3"/>
      <c r="M46" s="13"/>
      <c r="N46" s="13"/>
      <c r="O46" s="13"/>
    </row>
    <row r="47" spans="2:15" s="3" customFormat="1" ht="14.25" x14ac:dyDescent="0.2">
      <c r="B47" s="78"/>
      <c r="C47" s="43"/>
      <c r="D47" s="65"/>
      <c r="E47" s="43"/>
      <c r="F47" s="64"/>
      <c r="G47" s="64"/>
      <c r="H47" s="64"/>
      <c r="J47" s="3">
        <f>ROUND(C47/C90*100,1)</f>
        <v>0</v>
      </c>
      <c r="K47" s="3">
        <f>ROUND(D47/D90*100,1)</f>
        <v>0</v>
      </c>
      <c r="L47" s="3">
        <f>ROUND(E47/E90*100,1)</f>
        <v>0</v>
      </c>
      <c r="M47" s="13">
        <f>F47-J47</f>
        <v>0</v>
      </c>
      <c r="N47" s="13">
        <f>G47-K47</f>
        <v>0</v>
      </c>
      <c r="O47" s="13">
        <f>H47-L47</f>
        <v>0</v>
      </c>
    </row>
    <row r="48" spans="2:15" s="3" customFormat="1" ht="14.25" x14ac:dyDescent="0.2">
      <c r="B48" s="31"/>
      <c r="C48" s="32"/>
      <c r="D48" s="33"/>
      <c r="E48" s="32"/>
      <c r="F48" s="34"/>
      <c r="G48" s="34"/>
      <c r="H48" s="34"/>
    </row>
    <row r="49" spans="2:8" x14ac:dyDescent="0.2">
      <c r="C49" s="35"/>
      <c r="D49" s="36"/>
      <c r="E49" s="35"/>
    </row>
    <row r="50" spans="2:8" hidden="1" x14ac:dyDescent="0.2">
      <c r="B50">
        <v>2005</v>
      </c>
    </row>
    <row r="51" spans="2:8" hidden="1" x14ac:dyDescent="0.2">
      <c r="B51" s="4" t="s">
        <v>8</v>
      </c>
      <c r="C51" s="10">
        <v>8328904</v>
      </c>
      <c r="D51" s="11">
        <v>32.299999999999997</v>
      </c>
      <c r="E51" s="10">
        <v>269278459</v>
      </c>
      <c r="F51" s="37"/>
      <c r="G51" s="37"/>
      <c r="H51" s="37"/>
    </row>
    <row r="52" spans="2:8" hidden="1" x14ac:dyDescent="0.2">
      <c r="B52" s="14" t="s">
        <v>9</v>
      </c>
      <c r="C52" s="10">
        <v>7916767</v>
      </c>
      <c r="D52" s="11">
        <v>31.5</v>
      </c>
      <c r="E52" s="10">
        <v>249003109</v>
      </c>
      <c r="F52" s="37"/>
      <c r="G52" s="37"/>
      <c r="H52" s="37"/>
    </row>
    <row r="53" spans="2:8" hidden="1" x14ac:dyDescent="0.2">
      <c r="B53" s="17" t="s">
        <v>10</v>
      </c>
      <c r="C53" s="10">
        <v>6480320</v>
      </c>
      <c r="D53" s="38">
        <v>32.4</v>
      </c>
      <c r="E53" s="10">
        <v>209839580</v>
      </c>
      <c r="F53" s="37"/>
      <c r="G53" s="37"/>
      <c r="H53" s="37"/>
    </row>
    <row r="54" spans="2:8" hidden="1" x14ac:dyDescent="0.2">
      <c r="B54" s="20" t="s">
        <v>11</v>
      </c>
      <c r="C54" s="10">
        <v>2218093</v>
      </c>
      <c r="D54" s="38">
        <v>39.5</v>
      </c>
      <c r="E54" s="10">
        <v>87714338</v>
      </c>
      <c r="F54" s="37"/>
      <c r="G54" s="37"/>
      <c r="H54" s="37"/>
    </row>
    <row r="55" spans="2:8" hidden="1" x14ac:dyDescent="0.2">
      <c r="B55" s="21" t="s">
        <v>12</v>
      </c>
      <c r="C55" s="10">
        <v>1851002</v>
      </c>
      <c r="D55" s="39">
        <v>41.2</v>
      </c>
      <c r="E55" s="40">
        <v>76321239</v>
      </c>
      <c r="F55" s="37"/>
      <c r="G55" s="37"/>
      <c r="H55" s="37"/>
    </row>
    <row r="56" spans="2:8" hidden="1" x14ac:dyDescent="0.2">
      <c r="B56" s="21" t="s">
        <v>13</v>
      </c>
      <c r="C56" s="10">
        <v>367091</v>
      </c>
      <c r="D56" s="39">
        <v>31</v>
      </c>
      <c r="E56" s="40">
        <v>11393099</v>
      </c>
      <c r="F56" s="37"/>
      <c r="G56" s="37"/>
      <c r="H56" s="37"/>
    </row>
    <row r="57" spans="2:8" hidden="1" x14ac:dyDescent="0.2">
      <c r="B57" s="20" t="s">
        <v>14</v>
      </c>
      <c r="C57" s="10">
        <v>1415336</v>
      </c>
      <c r="D57" s="39">
        <v>24.1</v>
      </c>
      <c r="E57" s="40">
        <v>34043116</v>
      </c>
      <c r="F57" s="37"/>
      <c r="G57" s="37"/>
      <c r="H57" s="37"/>
    </row>
    <row r="58" spans="2:8" hidden="1" x14ac:dyDescent="0.2">
      <c r="B58" s="20" t="s">
        <v>15</v>
      </c>
      <c r="C58" s="10">
        <v>1113143</v>
      </c>
      <c r="D58" s="38">
        <v>32.200000000000003</v>
      </c>
      <c r="E58" s="10">
        <v>35811556</v>
      </c>
      <c r="F58" s="37"/>
      <c r="G58" s="37"/>
      <c r="H58" s="37"/>
    </row>
    <row r="59" spans="2:8" hidden="1" x14ac:dyDescent="0.2">
      <c r="B59" s="21" t="s">
        <v>16</v>
      </c>
      <c r="C59" s="10">
        <v>144497</v>
      </c>
      <c r="D59" s="39">
        <v>38.200000000000003</v>
      </c>
      <c r="E59" s="40">
        <v>5523890</v>
      </c>
      <c r="F59" s="37"/>
      <c r="G59" s="37"/>
      <c r="H59" s="37"/>
    </row>
    <row r="60" spans="2:8" hidden="1" x14ac:dyDescent="0.2">
      <c r="B60" s="21" t="s">
        <v>17</v>
      </c>
      <c r="C60" s="10">
        <v>968646</v>
      </c>
      <c r="D60" s="39">
        <v>31.3</v>
      </c>
      <c r="E60" s="40">
        <v>30287666</v>
      </c>
      <c r="F60" s="37"/>
      <c r="G60" s="37"/>
      <c r="H60" s="37"/>
    </row>
    <row r="61" spans="2:8" hidden="1" x14ac:dyDescent="0.2">
      <c r="B61" s="20" t="s">
        <v>18</v>
      </c>
      <c r="C61" s="10">
        <v>539211</v>
      </c>
      <c r="D61" s="39">
        <v>24.6</v>
      </c>
      <c r="E61" s="40">
        <v>13241342</v>
      </c>
      <c r="F61" s="37"/>
      <c r="G61" s="37"/>
      <c r="H61" s="37"/>
    </row>
    <row r="62" spans="2:8" hidden="1" x14ac:dyDescent="0.2">
      <c r="B62" s="20" t="s">
        <v>19</v>
      </c>
      <c r="C62" s="10">
        <v>1194537</v>
      </c>
      <c r="D62" s="38">
        <v>32.700000000000003</v>
      </c>
      <c r="E62" s="10">
        <v>39029228</v>
      </c>
      <c r="F62" s="37"/>
      <c r="G62" s="37"/>
      <c r="H62" s="37"/>
    </row>
    <row r="63" spans="2:8" hidden="1" x14ac:dyDescent="0.2">
      <c r="B63" s="21" t="s">
        <v>20</v>
      </c>
      <c r="C63" s="10">
        <v>1076286</v>
      </c>
      <c r="D63" s="39">
        <v>33.299999999999997</v>
      </c>
      <c r="E63" s="40">
        <v>35854313</v>
      </c>
      <c r="F63" s="37"/>
      <c r="G63" s="37"/>
      <c r="H63" s="37"/>
    </row>
    <row r="64" spans="2:8" hidden="1" x14ac:dyDescent="0.2">
      <c r="B64" s="21" t="s">
        <v>21</v>
      </c>
      <c r="C64" s="10">
        <v>118250</v>
      </c>
      <c r="D64" s="39">
        <v>26.8</v>
      </c>
      <c r="E64" s="40">
        <v>3174915</v>
      </c>
      <c r="F64" s="37"/>
      <c r="G64" s="37"/>
      <c r="H64" s="37"/>
    </row>
    <row r="65" spans="2:8" hidden="1" x14ac:dyDescent="0.2">
      <c r="B65" s="20" t="s">
        <v>22</v>
      </c>
      <c r="C65" s="10">
        <v>1436447</v>
      </c>
      <c r="D65" s="38">
        <v>27.3</v>
      </c>
      <c r="E65" s="10">
        <v>39163529</v>
      </c>
      <c r="F65" s="37"/>
      <c r="G65" s="37"/>
      <c r="H65" s="37"/>
    </row>
    <row r="66" spans="2:8" hidden="1" x14ac:dyDescent="0.2">
      <c r="B66" s="21" t="s">
        <v>20</v>
      </c>
      <c r="C66" s="10">
        <v>65597</v>
      </c>
      <c r="D66" s="39">
        <v>30.4</v>
      </c>
      <c r="E66" s="40">
        <v>1993259</v>
      </c>
      <c r="F66" s="37"/>
      <c r="G66" s="37"/>
      <c r="H66" s="37"/>
    </row>
    <row r="67" spans="2:8" hidden="1" x14ac:dyDescent="0.2">
      <c r="B67" s="21" t="s">
        <v>21</v>
      </c>
      <c r="C67" s="10">
        <v>1370850</v>
      </c>
      <c r="D67" s="39">
        <v>27.1</v>
      </c>
      <c r="E67" s="40">
        <v>37170270</v>
      </c>
      <c r="F67" s="37"/>
      <c r="G67" s="37"/>
      <c r="H67" s="37"/>
    </row>
    <row r="68" spans="2:8" hidden="1" x14ac:dyDescent="0.2">
      <c r="B68" s="20" t="s">
        <v>23</v>
      </c>
      <c r="C68" s="10">
        <v>67531</v>
      </c>
      <c r="D68" s="39">
        <v>10.7</v>
      </c>
      <c r="E68" s="40">
        <v>720957</v>
      </c>
      <c r="F68" s="37"/>
      <c r="G68" s="37"/>
      <c r="H68" s="37"/>
    </row>
    <row r="69" spans="2:8" hidden="1" x14ac:dyDescent="0.2">
      <c r="B69" s="20" t="s">
        <v>24</v>
      </c>
      <c r="C69" s="10">
        <v>3958</v>
      </c>
      <c r="D69" s="39">
        <v>17.899999999999999</v>
      </c>
      <c r="E69" s="40">
        <v>70659</v>
      </c>
      <c r="F69" s="37"/>
      <c r="G69" s="37"/>
      <c r="H69" s="37"/>
    </row>
    <row r="70" spans="2:8" hidden="1" x14ac:dyDescent="0.2">
      <c r="B70" s="20" t="s">
        <v>25</v>
      </c>
      <c r="C70" s="10">
        <v>1306</v>
      </c>
      <c r="D70" s="39">
        <v>22.8</v>
      </c>
      <c r="E70" s="40">
        <v>29713</v>
      </c>
      <c r="F70" s="37"/>
      <c r="G70" s="37"/>
      <c r="H70" s="37"/>
    </row>
    <row r="71" spans="2:8" hidden="1" x14ac:dyDescent="0.2">
      <c r="B71" s="20" t="s">
        <v>26</v>
      </c>
      <c r="C71" s="10">
        <v>339342</v>
      </c>
      <c r="D71" s="39">
        <v>57.3</v>
      </c>
      <c r="E71" s="40">
        <v>19454021</v>
      </c>
      <c r="F71" s="37"/>
      <c r="G71" s="37"/>
      <c r="H71" s="37"/>
    </row>
    <row r="72" spans="2:8" hidden="1" x14ac:dyDescent="0.2">
      <c r="B72" s="20" t="s">
        <v>27</v>
      </c>
      <c r="C72" s="10">
        <v>32507</v>
      </c>
      <c r="D72" s="39">
        <v>20.399999999999999</v>
      </c>
      <c r="E72" s="40">
        <v>663735</v>
      </c>
      <c r="F72" s="37"/>
      <c r="G72" s="37"/>
      <c r="H72" s="37"/>
    </row>
    <row r="73" spans="2:8" hidden="1" x14ac:dyDescent="0.2">
      <c r="B73" s="22" t="s">
        <v>1</v>
      </c>
      <c r="C73" s="41"/>
      <c r="D73" s="42"/>
      <c r="E73" s="43"/>
      <c r="F73" s="37"/>
      <c r="G73" s="37"/>
      <c r="H73" s="37"/>
    </row>
    <row r="74" spans="2:8" hidden="1" x14ac:dyDescent="0.2">
      <c r="B74" s="24" t="s">
        <v>28</v>
      </c>
      <c r="C74" s="44">
        <v>15031</v>
      </c>
      <c r="D74" s="45">
        <v>22.6</v>
      </c>
      <c r="E74" s="40">
        <v>338968</v>
      </c>
      <c r="F74" s="37"/>
      <c r="G74" s="37"/>
      <c r="H74" s="37"/>
    </row>
    <row r="75" spans="2:8" hidden="1" x14ac:dyDescent="0.2">
      <c r="B75" s="24" t="s">
        <v>29</v>
      </c>
      <c r="C75" s="44">
        <v>15900</v>
      </c>
      <c r="D75" s="45">
        <v>18.100000000000001</v>
      </c>
      <c r="E75" s="40">
        <v>287431</v>
      </c>
      <c r="F75" s="37"/>
      <c r="G75" s="37"/>
      <c r="H75" s="37"/>
    </row>
    <row r="76" spans="2:8" hidden="1" x14ac:dyDescent="0.2">
      <c r="B76" s="24" t="s">
        <v>30</v>
      </c>
      <c r="C76" s="44">
        <v>1340</v>
      </c>
      <c r="D76" s="45">
        <v>24.9</v>
      </c>
      <c r="E76" s="40">
        <v>33372</v>
      </c>
      <c r="F76" s="37"/>
      <c r="G76" s="37"/>
      <c r="H76" s="37"/>
    </row>
    <row r="77" spans="2:8" hidden="1" x14ac:dyDescent="0.2">
      <c r="B77" s="20" t="s">
        <v>31</v>
      </c>
      <c r="C77" s="44">
        <v>588184</v>
      </c>
      <c r="D77" s="45">
        <v>176</v>
      </c>
      <c r="E77" s="40">
        <v>103692526</v>
      </c>
      <c r="F77" s="37"/>
      <c r="G77" s="37"/>
      <c r="H77" s="37"/>
    </row>
    <row r="78" spans="2:8" hidden="1" x14ac:dyDescent="0.2">
      <c r="B78" s="20" t="s">
        <v>32</v>
      </c>
      <c r="C78" s="18">
        <v>286179</v>
      </c>
      <c r="D78" s="46">
        <v>416</v>
      </c>
      <c r="E78" s="47">
        <v>119124440</v>
      </c>
      <c r="F78" s="40"/>
      <c r="G78" s="40">
        <v>416</v>
      </c>
      <c r="H78" s="40">
        <v>119124440</v>
      </c>
    </row>
    <row r="79" spans="2:8" ht="14.25" hidden="1" x14ac:dyDescent="0.2">
      <c r="B79" s="20" t="s">
        <v>40</v>
      </c>
      <c r="C79" s="12">
        <v>569220</v>
      </c>
      <c r="D79" s="48">
        <v>25.9</v>
      </c>
      <c r="E79" s="10">
        <v>14736262</v>
      </c>
      <c r="F79" s="37"/>
      <c r="G79" s="37"/>
      <c r="H79" s="37"/>
    </row>
    <row r="80" spans="2:8" hidden="1" x14ac:dyDescent="0.2">
      <c r="B80" s="20" t="s">
        <v>33</v>
      </c>
      <c r="C80" s="12">
        <v>550200</v>
      </c>
      <c r="D80" s="48">
        <v>26.3</v>
      </c>
      <c r="E80" s="10">
        <v>14497557</v>
      </c>
      <c r="F80" s="37"/>
      <c r="G80" s="37"/>
      <c r="H80" s="37"/>
    </row>
    <row r="81" spans="2:14" hidden="1" x14ac:dyDescent="0.2">
      <c r="B81" s="24" t="s">
        <v>16</v>
      </c>
      <c r="C81" s="10">
        <v>516757</v>
      </c>
      <c r="D81" s="39">
        <v>27</v>
      </c>
      <c r="E81" s="40">
        <v>13952851</v>
      </c>
      <c r="F81" s="37"/>
      <c r="G81" s="37"/>
      <c r="H81" s="37"/>
    </row>
    <row r="82" spans="2:14" hidden="1" x14ac:dyDescent="0.2">
      <c r="B82" s="24" t="s">
        <v>17</v>
      </c>
      <c r="C82" s="12">
        <v>33442</v>
      </c>
      <c r="D82" s="49">
        <v>16.3</v>
      </c>
      <c r="E82" s="44">
        <v>544706</v>
      </c>
      <c r="F82" s="37"/>
      <c r="G82" s="37"/>
      <c r="H82" s="37"/>
    </row>
    <row r="83" spans="2:14" hidden="1" x14ac:dyDescent="0.2">
      <c r="B83" s="20" t="s">
        <v>34</v>
      </c>
      <c r="C83" s="10">
        <v>19020</v>
      </c>
      <c r="D83" s="39">
        <v>12.6</v>
      </c>
      <c r="E83" s="40">
        <v>238705</v>
      </c>
      <c r="F83" s="37"/>
      <c r="G83" s="37"/>
      <c r="H83" s="37"/>
    </row>
    <row r="84" spans="2:14" hidden="1" x14ac:dyDescent="0.2">
      <c r="B84" s="22" t="s">
        <v>1</v>
      </c>
      <c r="C84" s="28"/>
      <c r="D84" s="19"/>
      <c r="E84" s="50"/>
      <c r="F84" s="37"/>
      <c r="G84" s="37"/>
      <c r="H84" s="37"/>
    </row>
    <row r="85" spans="2:14" hidden="1" x14ac:dyDescent="0.2">
      <c r="B85" s="30" t="s">
        <v>35</v>
      </c>
      <c r="C85" s="51">
        <v>1016</v>
      </c>
      <c r="D85" s="45">
        <v>16.600000000000001</v>
      </c>
      <c r="E85" s="40">
        <v>16848</v>
      </c>
      <c r="F85" s="37"/>
      <c r="G85" s="37"/>
      <c r="H85" s="37"/>
    </row>
    <row r="86" spans="2:14" hidden="1" x14ac:dyDescent="0.2">
      <c r="B86" s="29" t="s">
        <v>41</v>
      </c>
      <c r="C86" s="52">
        <v>5972</v>
      </c>
      <c r="D86" s="53">
        <v>23.6</v>
      </c>
      <c r="E86" s="47">
        <v>140707</v>
      </c>
      <c r="F86" s="40">
        <v>5972</v>
      </c>
      <c r="G86" s="37">
        <v>23.6</v>
      </c>
      <c r="H86" s="40">
        <v>140707</v>
      </c>
    </row>
    <row r="87" spans="2:14" hidden="1" x14ac:dyDescent="0.2">
      <c r="B87" s="4" t="s">
        <v>37</v>
      </c>
      <c r="C87" s="52">
        <v>195</v>
      </c>
      <c r="D87" s="53">
        <v>23.9</v>
      </c>
      <c r="E87" s="47">
        <v>4661</v>
      </c>
      <c r="F87" s="40">
        <v>195</v>
      </c>
      <c r="G87" s="37">
        <v>23.9</v>
      </c>
      <c r="H87" s="40">
        <v>4661</v>
      </c>
    </row>
    <row r="88" spans="2:14" hidden="1" x14ac:dyDescent="0.2">
      <c r="B88" s="4" t="s">
        <v>38</v>
      </c>
      <c r="C88" s="10">
        <v>41804</v>
      </c>
      <c r="D88" s="54">
        <v>372</v>
      </c>
      <c r="E88" s="40">
        <v>15567283</v>
      </c>
      <c r="F88" s="37"/>
      <c r="G88" s="37"/>
      <c r="H88" s="37"/>
    </row>
    <row r="89" spans="2:14" hidden="1" x14ac:dyDescent="0.2">
      <c r="B89" s="22" t="s">
        <v>1</v>
      </c>
      <c r="C89" s="28"/>
      <c r="D89" s="19"/>
      <c r="E89" s="43"/>
      <c r="F89" s="37"/>
      <c r="G89" s="55"/>
      <c r="H89" s="37"/>
    </row>
    <row r="90" spans="2:14" hidden="1" x14ac:dyDescent="0.2">
      <c r="B90" s="30" t="s">
        <v>39</v>
      </c>
      <c r="C90" s="10">
        <v>30599</v>
      </c>
      <c r="D90" s="54">
        <v>402</v>
      </c>
      <c r="E90" s="40">
        <v>12300962</v>
      </c>
      <c r="F90" s="37"/>
      <c r="G90" s="37"/>
      <c r="H90" s="37"/>
    </row>
    <row r="91" spans="2:14" hidden="1" x14ac:dyDescent="0.2"/>
    <row r="92" spans="2:14" hidden="1" x14ac:dyDescent="0.2"/>
    <row r="93" spans="2:14" hidden="1" x14ac:dyDescent="0.2">
      <c r="B93">
        <v>2006</v>
      </c>
    </row>
    <row r="94" spans="2:14" ht="18.75" hidden="1" customHeight="1" x14ac:dyDescent="0.2">
      <c r="B94" s="56" t="s">
        <v>32</v>
      </c>
      <c r="C94" s="57">
        <v>262046</v>
      </c>
      <c r="D94" s="57">
        <v>438</v>
      </c>
      <c r="E94" s="57">
        <v>114748201</v>
      </c>
    </row>
    <row r="95" spans="2:14" s="61" customFormat="1" ht="18.75" hidden="1" customHeight="1" x14ac:dyDescent="0.2">
      <c r="B95" s="20" t="s">
        <v>40</v>
      </c>
      <c r="C95" s="58">
        <v>657860</v>
      </c>
      <c r="D95" s="59">
        <v>25.6</v>
      </c>
      <c r="E95" s="59">
        <v>16818442</v>
      </c>
      <c r="F95" s="60"/>
      <c r="G95" s="60"/>
      <c r="H95" s="60"/>
    </row>
    <row r="96" spans="2:14" s="63" customFormat="1" ht="18.75" hidden="1" customHeight="1" x14ac:dyDescent="0.2">
      <c r="B96" s="20" t="s">
        <v>33</v>
      </c>
      <c r="C96" s="58">
        <v>623853</v>
      </c>
      <c r="D96" s="62">
        <v>26.5</v>
      </c>
      <c r="E96" s="62">
        <v>16515249</v>
      </c>
      <c r="F96" s="60"/>
      <c r="G96" s="60"/>
      <c r="H96" s="60"/>
      <c r="J96" s="61"/>
      <c r="K96" s="64"/>
      <c r="L96" s="65"/>
      <c r="M96" s="64"/>
      <c r="N96" s="64"/>
    </row>
    <row r="97" spans="2:14" s="61" customFormat="1" ht="18.75" hidden="1" customHeight="1" x14ac:dyDescent="0.2">
      <c r="B97" s="24" t="s">
        <v>16</v>
      </c>
      <c r="C97" s="58">
        <v>581421</v>
      </c>
      <c r="D97" s="62">
        <v>27.4</v>
      </c>
      <c r="E97" s="62">
        <v>15923238</v>
      </c>
      <c r="F97" s="60"/>
      <c r="G97" s="60"/>
      <c r="H97" s="60"/>
      <c r="K97" s="64"/>
      <c r="L97" s="65"/>
      <c r="M97" s="64"/>
      <c r="N97" s="64"/>
    </row>
    <row r="98" spans="2:14" s="61" customFormat="1" ht="18.75" hidden="1" customHeight="1" x14ac:dyDescent="0.2">
      <c r="B98" s="24" t="s">
        <v>17</v>
      </c>
      <c r="C98" s="58">
        <v>42432</v>
      </c>
      <c r="D98" s="58">
        <v>14</v>
      </c>
      <c r="E98" s="58">
        <v>592011</v>
      </c>
      <c r="F98" s="60"/>
      <c r="G98" s="60"/>
      <c r="H98" s="60"/>
      <c r="K98" s="63"/>
      <c r="L98" s="63"/>
      <c r="M98" s="60"/>
      <c r="N98" s="60"/>
    </row>
    <row r="99" spans="2:14" s="61" customFormat="1" ht="18.75" hidden="1" customHeight="1" x14ac:dyDescent="0.2">
      <c r="B99" s="20" t="s">
        <v>34</v>
      </c>
      <c r="C99" s="58">
        <v>34007</v>
      </c>
      <c r="D99" s="58">
        <v>8.9</v>
      </c>
      <c r="E99" s="58">
        <v>303193</v>
      </c>
      <c r="F99" s="60"/>
      <c r="G99" s="60"/>
      <c r="H99" s="60"/>
      <c r="K99" s="60"/>
      <c r="L99" s="60"/>
      <c r="M99" s="60"/>
      <c r="N99" s="60"/>
    </row>
    <row r="100" spans="2:14" s="61" customFormat="1" ht="18.75" hidden="1" customHeight="1" x14ac:dyDescent="0.2">
      <c r="B100" s="22" t="s">
        <v>1</v>
      </c>
      <c r="C100" s="58"/>
      <c r="D100" s="58"/>
      <c r="E100" s="58"/>
      <c r="F100" s="63"/>
      <c r="G100" s="63"/>
      <c r="H100" s="63"/>
      <c r="K100" s="60"/>
      <c r="L100" s="60"/>
      <c r="M100" s="60"/>
      <c r="N100" s="60"/>
    </row>
    <row r="101" spans="2:14" ht="17.100000000000001" hidden="1" customHeight="1" x14ac:dyDescent="0.2">
      <c r="B101" s="30" t="s">
        <v>35</v>
      </c>
      <c r="C101" s="58">
        <v>1391</v>
      </c>
      <c r="D101" s="58">
        <v>9.6999999999999993</v>
      </c>
      <c r="E101" s="58">
        <v>13482</v>
      </c>
      <c r="J101" s="61"/>
      <c r="K101" s="61"/>
      <c r="L101" s="61"/>
    </row>
    <row r="102" spans="2:14" ht="17.100000000000001" hidden="1" customHeight="1" x14ac:dyDescent="0.2"/>
    <row r="103" spans="2:14" ht="17.100000000000001" customHeight="1" x14ac:dyDescent="0.2">
      <c r="C103" s="35"/>
      <c r="D103" s="35"/>
      <c r="E103" s="35"/>
    </row>
    <row r="104" spans="2:14" ht="17.100000000000001" customHeight="1" x14ac:dyDescent="0.2">
      <c r="C104" s="35"/>
      <c r="D104" s="35"/>
      <c r="E104" s="35"/>
    </row>
    <row r="105" spans="2:14" ht="15.75" customHeight="1" x14ac:dyDescent="0.2">
      <c r="C105" s="35"/>
      <c r="D105" s="35"/>
      <c r="E105" s="35"/>
    </row>
    <row r="106" spans="2:14" ht="15.75" customHeight="1" x14ac:dyDescent="0.2">
      <c r="C106" s="35"/>
      <c r="D106" s="35"/>
      <c r="E106" s="35"/>
    </row>
    <row r="107" spans="2:14" ht="15.75" customHeight="1" x14ac:dyDescent="0.2">
      <c r="C107" s="35"/>
      <c r="D107" s="35"/>
      <c r="E107" s="35"/>
    </row>
    <row r="108" spans="2:14" ht="15.75" customHeight="1" x14ac:dyDescent="0.2">
      <c r="C108" s="35"/>
      <c r="D108" s="35"/>
      <c r="E108" s="35"/>
    </row>
    <row r="109" spans="2:14" ht="17.100000000000001" customHeight="1" x14ac:dyDescent="0.2">
      <c r="C109" s="35"/>
      <c r="D109" s="35"/>
      <c r="E109" s="35"/>
    </row>
    <row r="110" spans="2:14" ht="17.100000000000001" customHeight="1" x14ac:dyDescent="0.2">
      <c r="C110" s="35"/>
      <c r="D110" s="35"/>
      <c r="E110" s="35"/>
    </row>
    <row r="111" spans="2:14" ht="17.100000000000001" customHeight="1" x14ac:dyDescent="0.2">
      <c r="C111" s="35"/>
      <c r="D111" s="35"/>
      <c r="E111" s="35"/>
    </row>
    <row r="112" spans="2:14" ht="17.100000000000001" customHeight="1" x14ac:dyDescent="0.2">
      <c r="C112" s="35"/>
      <c r="D112" s="35"/>
      <c r="E112" s="35"/>
    </row>
    <row r="113" spans="3:5" ht="24.75" customHeight="1" x14ac:dyDescent="0.2">
      <c r="C113" s="35"/>
      <c r="D113" s="35"/>
      <c r="E113" s="35"/>
    </row>
    <row r="114" spans="3:5" ht="17.100000000000001" customHeight="1" x14ac:dyDescent="0.2">
      <c r="C114" s="35"/>
      <c r="D114" s="35"/>
      <c r="E114" s="35"/>
    </row>
    <row r="115" spans="3:5" ht="17.100000000000001" customHeight="1" x14ac:dyDescent="0.2">
      <c r="C115" s="35"/>
      <c r="D115" s="35"/>
      <c r="E115" s="35"/>
    </row>
    <row r="116" spans="3:5" ht="17.100000000000001" customHeight="1" x14ac:dyDescent="0.2"/>
    <row r="117" spans="3:5" ht="17.100000000000001" customHeight="1" x14ac:dyDescent="0.2"/>
    <row r="118" spans="3:5" ht="17.100000000000001" customHeight="1" x14ac:dyDescent="0.2"/>
    <row r="119" spans="3:5" ht="17.100000000000001" customHeight="1" x14ac:dyDescent="0.2"/>
    <row r="120" spans="3:5" ht="17.100000000000001" customHeight="1" x14ac:dyDescent="0.2"/>
    <row r="121" spans="3:5" ht="17.100000000000001" customHeight="1" x14ac:dyDescent="0.2"/>
    <row r="122" spans="3:5" ht="17.100000000000001" customHeight="1" x14ac:dyDescent="0.2"/>
    <row r="123" spans="3:5" ht="17.100000000000001" customHeight="1" x14ac:dyDescent="0.2"/>
    <row r="124" spans="3:5" ht="17.100000000000001" customHeight="1" x14ac:dyDescent="0.2"/>
    <row r="125" spans="3:5" ht="17.100000000000001" customHeight="1" x14ac:dyDescent="0.2"/>
    <row r="126" spans="3:5" ht="17.100000000000001" customHeight="1" x14ac:dyDescent="0.2"/>
    <row r="127" spans="3:5" ht="17.100000000000001" customHeight="1" x14ac:dyDescent="0.2"/>
    <row r="128" spans="3:5" ht="17.100000000000001" customHeight="1" x14ac:dyDescent="0.2"/>
  </sheetData>
  <mergeCells count="5">
    <mergeCell ref="B3:B4"/>
    <mergeCell ref="C3:C4"/>
    <mergeCell ref="D3:D4"/>
    <mergeCell ref="E3:E4"/>
    <mergeCell ref="F4:H4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3"/>
  <sheetViews>
    <sheetView topLeftCell="A10" workbookViewId="0">
      <selection activeCell="B12" sqref="B12"/>
    </sheetView>
  </sheetViews>
  <sheetFormatPr defaultRowHeight="12.75" x14ac:dyDescent="0.2"/>
  <cols>
    <col min="1" max="1" width="2" customWidth="1"/>
    <col min="2" max="2" width="27.5703125" customWidth="1"/>
    <col min="3" max="3" width="13.5703125" customWidth="1"/>
    <col min="4" max="4" width="11.28515625" customWidth="1"/>
    <col min="5" max="5" width="12.5703125" bestFit="1" customWidth="1"/>
    <col min="6" max="6" width="12.85546875" customWidth="1"/>
    <col min="7" max="7" width="9.85546875" customWidth="1"/>
    <col min="8" max="8" width="12.85546875" customWidth="1"/>
    <col min="9" max="9" width="3.42578125" style="61" customWidth="1"/>
    <col min="10" max="12" width="0" hidden="1" customWidth="1"/>
    <col min="13" max="15" width="6" hidden="1" customWidth="1"/>
    <col min="16" max="16" width="0" hidden="1" customWidth="1"/>
  </cols>
  <sheetData>
    <row r="1" spans="2:15" ht="14.25" x14ac:dyDescent="0.2">
      <c r="B1" s="76">
        <v>80</v>
      </c>
      <c r="H1" s="1"/>
    </row>
    <row r="2" spans="2:15" ht="20.25" customHeight="1" x14ac:dyDescent="0.2">
      <c r="B2" s="2" t="s">
        <v>118</v>
      </c>
      <c r="C2" s="3"/>
    </row>
    <row r="3" spans="2:15" ht="44.25" customHeight="1" x14ac:dyDescent="0.2">
      <c r="B3" s="163" t="s">
        <v>0</v>
      </c>
      <c r="C3" s="165" t="s">
        <v>42</v>
      </c>
      <c r="D3" s="166" t="s">
        <v>4</v>
      </c>
      <c r="E3" s="166" t="s">
        <v>5</v>
      </c>
      <c r="F3" s="82" t="s">
        <v>74</v>
      </c>
      <c r="G3" s="83" t="s">
        <v>6</v>
      </c>
      <c r="H3" s="83" t="s">
        <v>7</v>
      </c>
    </row>
    <row r="4" spans="2:15" ht="19.5" customHeight="1" x14ac:dyDescent="0.2">
      <c r="B4" s="164"/>
      <c r="C4" s="165"/>
      <c r="D4" s="166"/>
      <c r="E4" s="167"/>
      <c r="F4" s="168" t="s">
        <v>112</v>
      </c>
      <c r="G4" s="169"/>
      <c r="H4" s="169"/>
    </row>
    <row r="5" spans="2:15" ht="12" customHeight="1" x14ac:dyDescent="0.2">
      <c r="B5" s="66"/>
      <c r="C5" s="5"/>
      <c r="D5" s="6"/>
      <c r="E5" s="7"/>
      <c r="F5" s="8"/>
      <c r="G5" s="8"/>
      <c r="H5" s="9"/>
    </row>
    <row r="6" spans="2:15" ht="24" customHeight="1" x14ac:dyDescent="0.25">
      <c r="B6" s="90" t="s">
        <v>75</v>
      </c>
      <c r="C6" s="10">
        <v>966642</v>
      </c>
      <c r="D6" s="11">
        <v>27.5</v>
      </c>
      <c r="E6" s="12">
        <v>26573585</v>
      </c>
      <c r="F6" s="11">
        <v>101.1</v>
      </c>
      <c r="G6" s="11">
        <v>82.1</v>
      </c>
      <c r="H6" s="11">
        <v>82.9</v>
      </c>
    </row>
    <row r="7" spans="2:15" ht="24" customHeight="1" x14ac:dyDescent="0.25">
      <c r="B7" s="90" t="s">
        <v>33</v>
      </c>
      <c r="C7" s="10">
        <v>919901</v>
      </c>
      <c r="D7" s="11">
        <v>28.2</v>
      </c>
      <c r="E7" s="12">
        <v>25959034</v>
      </c>
      <c r="F7" s="11">
        <v>99.7</v>
      </c>
      <c r="G7" s="11">
        <v>82.5</v>
      </c>
      <c r="H7" s="11">
        <v>82.2</v>
      </c>
    </row>
    <row r="8" spans="2:15" ht="24" customHeight="1" x14ac:dyDescent="0.25">
      <c r="B8" s="92" t="s">
        <v>16</v>
      </c>
      <c r="C8" s="10">
        <v>857530</v>
      </c>
      <c r="D8" s="11">
        <v>28.7</v>
      </c>
      <c r="E8" s="12">
        <v>24610263</v>
      </c>
      <c r="F8" s="11">
        <v>103.5</v>
      </c>
      <c r="G8" s="11">
        <v>81.5</v>
      </c>
      <c r="H8" s="11">
        <v>84.4</v>
      </c>
    </row>
    <row r="9" spans="2:15" ht="24" customHeight="1" x14ac:dyDescent="0.25">
      <c r="B9" s="92" t="s">
        <v>17</v>
      </c>
      <c r="C9" s="10">
        <v>62371</v>
      </c>
      <c r="D9" s="11">
        <v>21.6</v>
      </c>
      <c r="E9" s="12">
        <v>1348771</v>
      </c>
      <c r="F9" s="11">
        <v>66.7</v>
      </c>
      <c r="G9" s="11">
        <v>83.7</v>
      </c>
      <c r="H9" s="11">
        <v>55.8</v>
      </c>
    </row>
    <row r="10" spans="2:15" ht="24" customHeight="1" x14ac:dyDescent="0.25">
      <c r="B10" s="90" t="s">
        <v>34</v>
      </c>
      <c r="C10" s="10">
        <v>46741</v>
      </c>
      <c r="D10" s="11">
        <v>13.1</v>
      </c>
      <c r="E10" s="12">
        <v>614551</v>
      </c>
      <c r="F10" s="11">
        <v>137.80000000000001</v>
      </c>
      <c r="G10" s="11">
        <v>89.7</v>
      </c>
      <c r="H10" s="11">
        <v>123.7</v>
      </c>
    </row>
    <row r="11" spans="2:15" ht="24" customHeight="1" x14ac:dyDescent="0.25">
      <c r="B11" s="85" t="s">
        <v>84</v>
      </c>
      <c r="C11" s="10">
        <v>40916</v>
      </c>
      <c r="D11" s="11">
        <v>13</v>
      </c>
      <c r="E11" s="12">
        <v>531744</v>
      </c>
      <c r="F11" s="11">
        <v>135.4</v>
      </c>
      <c r="G11" s="11">
        <v>90.9</v>
      </c>
      <c r="H11" s="11">
        <v>122.9</v>
      </c>
    </row>
    <row r="12" spans="2:15" ht="24" customHeight="1" x14ac:dyDescent="0.25">
      <c r="B12" s="90" t="s">
        <v>77</v>
      </c>
      <c r="C12" s="10">
        <v>1341</v>
      </c>
      <c r="D12" s="11">
        <v>16.399999999999999</v>
      </c>
      <c r="E12" s="12">
        <v>22056</v>
      </c>
      <c r="F12" s="11">
        <v>100.3</v>
      </c>
      <c r="G12" s="11">
        <v>95.3</v>
      </c>
      <c r="H12" s="11">
        <v>95.8</v>
      </c>
    </row>
    <row r="13" spans="2:15" ht="24" customHeight="1" x14ac:dyDescent="0.25">
      <c r="B13" s="97" t="s">
        <v>35</v>
      </c>
      <c r="C13" s="10">
        <v>4484</v>
      </c>
      <c r="D13" s="11">
        <v>13.5</v>
      </c>
      <c r="E13" s="12">
        <v>60751</v>
      </c>
      <c r="F13" s="11">
        <v>189.8</v>
      </c>
      <c r="G13" s="11">
        <v>77.599999999999994</v>
      </c>
      <c r="H13" s="11">
        <v>147.80000000000001</v>
      </c>
    </row>
    <row r="14" spans="2:15" s="3" customFormat="1" ht="24" customHeight="1" x14ac:dyDescent="0.2">
      <c r="B14" s="84" t="s">
        <v>36</v>
      </c>
      <c r="C14" s="10">
        <v>290</v>
      </c>
      <c r="D14" s="11">
        <v>16.600000000000001</v>
      </c>
      <c r="E14" s="12">
        <v>4820</v>
      </c>
      <c r="F14" s="11">
        <v>116.5</v>
      </c>
      <c r="G14" s="11">
        <v>105.7</v>
      </c>
      <c r="H14" s="11">
        <v>123.4</v>
      </c>
      <c r="I14" s="67"/>
      <c r="J14" s="3">
        <f t="shared" ref="J14:L19" si="0">ROUND(C14/C50*100,1)</f>
        <v>0.3</v>
      </c>
      <c r="K14" s="3">
        <f t="shared" si="0"/>
        <v>76.099999999999994</v>
      </c>
      <c r="L14" s="3">
        <f t="shared" si="0"/>
        <v>0.3</v>
      </c>
      <c r="M14" s="13">
        <f>J14-F14</f>
        <v>-116.2</v>
      </c>
      <c r="N14" s="13">
        <f>K14-G14</f>
        <v>-29.600000000000009</v>
      </c>
      <c r="O14" s="13">
        <f>L14-H14</f>
        <v>-123.10000000000001</v>
      </c>
    </row>
    <row r="15" spans="2:15" s="70" customFormat="1" ht="24" customHeight="1" x14ac:dyDescent="0.25">
      <c r="B15" s="111" t="s">
        <v>37</v>
      </c>
      <c r="C15" s="28">
        <v>519</v>
      </c>
      <c r="D15" s="26">
        <v>65.7</v>
      </c>
      <c r="E15" s="18">
        <v>34120</v>
      </c>
      <c r="F15" s="26">
        <v>879.7</v>
      </c>
      <c r="G15" s="26">
        <v>54.7</v>
      </c>
      <c r="H15" s="26">
        <v>478.6</v>
      </c>
      <c r="I15" s="69"/>
      <c r="J15" s="70">
        <f t="shared" si="0"/>
        <v>11.5</v>
      </c>
      <c r="K15" s="70">
        <f t="shared" si="0"/>
        <v>375.4</v>
      </c>
      <c r="L15" s="70">
        <f t="shared" si="0"/>
        <v>43.3</v>
      </c>
      <c r="M15" s="106">
        <f t="shared" ref="M15:O25" si="1">J15-F15</f>
        <v>-868.2</v>
      </c>
      <c r="N15" s="106">
        <f t="shared" si="1"/>
        <v>320.7</v>
      </c>
      <c r="O15" s="106">
        <f t="shared" si="1"/>
        <v>-435.3</v>
      </c>
    </row>
    <row r="16" spans="2:15" s="3" customFormat="1" ht="24" customHeight="1" x14ac:dyDescent="0.25">
      <c r="B16" s="85" t="s">
        <v>78</v>
      </c>
      <c r="C16" s="10">
        <v>13405</v>
      </c>
      <c r="D16" s="11">
        <v>20.3</v>
      </c>
      <c r="E16" s="12">
        <v>272506</v>
      </c>
      <c r="F16" s="11">
        <v>91.7</v>
      </c>
      <c r="G16" s="11">
        <v>85.1</v>
      </c>
      <c r="H16" s="11">
        <v>78.099999999999994</v>
      </c>
      <c r="I16" s="67"/>
      <c r="J16" s="3">
        <f t="shared" si="0"/>
        <v>501.3</v>
      </c>
      <c r="K16" s="3">
        <f t="shared" si="0"/>
        <v>141</v>
      </c>
      <c r="L16" s="3">
        <f t="shared" si="0"/>
        <v>708.2</v>
      </c>
      <c r="M16" s="13">
        <f t="shared" si="1"/>
        <v>409.6</v>
      </c>
      <c r="N16" s="13">
        <f t="shared" si="1"/>
        <v>55.900000000000006</v>
      </c>
      <c r="O16" s="13">
        <f t="shared" si="1"/>
        <v>630.1</v>
      </c>
    </row>
    <row r="17" spans="2:15" s="3" customFormat="1" ht="24" customHeight="1" x14ac:dyDescent="0.25">
      <c r="B17" s="85" t="s">
        <v>79</v>
      </c>
      <c r="C17" s="10">
        <v>1433</v>
      </c>
      <c r="D17" s="11">
        <v>15.8</v>
      </c>
      <c r="E17" s="12">
        <v>22578</v>
      </c>
      <c r="F17" s="11">
        <v>87.1</v>
      </c>
      <c r="G17" s="11">
        <v>96.7</v>
      </c>
      <c r="H17" s="11">
        <v>84.4</v>
      </c>
      <c r="I17" s="67"/>
      <c r="J17" s="3">
        <f t="shared" si="0"/>
        <v>13.7</v>
      </c>
      <c r="K17" s="3">
        <f t="shared" si="0"/>
        <v>66.7</v>
      </c>
      <c r="L17" s="3">
        <f t="shared" si="0"/>
        <v>9.1</v>
      </c>
      <c r="M17" s="13">
        <f t="shared" si="1"/>
        <v>-73.399999999999991</v>
      </c>
      <c r="N17" s="13">
        <f t="shared" si="1"/>
        <v>-30</v>
      </c>
      <c r="O17" s="13">
        <f t="shared" si="1"/>
        <v>-75.300000000000011</v>
      </c>
    </row>
    <row r="18" spans="2:15" s="3" customFormat="1" ht="24" customHeight="1" x14ac:dyDescent="0.25">
      <c r="B18" s="85" t="s">
        <v>80</v>
      </c>
      <c r="C18" s="10">
        <v>1320</v>
      </c>
      <c r="D18" s="11">
        <v>216.8</v>
      </c>
      <c r="E18" s="12">
        <v>286195</v>
      </c>
      <c r="F18" s="11">
        <v>136.9</v>
      </c>
      <c r="G18" s="11">
        <v>64.900000000000006</v>
      </c>
      <c r="H18" s="11">
        <v>89</v>
      </c>
      <c r="I18" s="67"/>
      <c r="J18" s="3">
        <f t="shared" si="0"/>
        <v>4.5999999999999996</v>
      </c>
      <c r="K18" s="3">
        <f t="shared" si="0"/>
        <v>1526.8</v>
      </c>
      <c r="L18" s="3">
        <f t="shared" si="0"/>
        <v>70</v>
      </c>
      <c r="M18" s="13">
        <f t="shared" si="1"/>
        <v>-132.30000000000001</v>
      </c>
      <c r="N18" s="13">
        <f t="shared" si="1"/>
        <v>1461.8999999999999</v>
      </c>
      <c r="O18" s="13">
        <f t="shared" si="1"/>
        <v>-19</v>
      </c>
    </row>
    <row r="19" spans="2:15" s="3" customFormat="1" ht="24" customHeight="1" x14ac:dyDescent="0.25">
      <c r="B19" s="85" t="s">
        <v>81</v>
      </c>
      <c r="C19" s="10">
        <v>17100</v>
      </c>
      <c r="D19" s="11">
        <v>12.4</v>
      </c>
      <c r="E19" s="12">
        <v>212424</v>
      </c>
      <c r="F19" s="11">
        <v>140.5</v>
      </c>
      <c r="G19" s="11">
        <v>83.2</v>
      </c>
      <c r="H19" s="11">
        <v>117.3</v>
      </c>
      <c r="I19" s="67"/>
      <c r="J19" s="3">
        <f t="shared" si="0"/>
        <v>44.1</v>
      </c>
      <c r="K19" s="3">
        <f t="shared" si="0"/>
        <v>44.1</v>
      </c>
      <c r="L19" s="3">
        <f t="shared" si="0"/>
        <v>19.5</v>
      </c>
      <c r="M19" s="13">
        <f t="shared" si="1"/>
        <v>-96.4</v>
      </c>
      <c r="N19" s="13">
        <f t="shared" si="1"/>
        <v>-39.1</v>
      </c>
      <c r="O19" s="13">
        <f t="shared" si="1"/>
        <v>-97.8</v>
      </c>
    </row>
    <row r="20" spans="2:15" s="3" customFormat="1" ht="33" customHeight="1" x14ac:dyDescent="0.25">
      <c r="B20" s="87" t="s">
        <v>43</v>
      </c>
      <c r="C20" s="10">
        <v>310228</v>
      </c>
      <c r="D20" s="11">
        <v>17.3</v>
      </c>
      <c r="E20" s="12">
        <v>5380773</v>
      </c>
      <c r="F20" s="11">
        <v>206.2</v>
      </c>
      <c r="G20" s="11">
        <v>74.599999999999994</v>
      </c>
      <c r="H20" s="11">
        <v>154.4</v>
      </c>
      <c r="I20" s="67"/>
      <c r="J20" s="3">
        <f t="shared" ref="J20:L25" si="2">ROUND(C20/C60*100,1)</f>
        <v>70828.3</v>
      </c>
      <c r="K20" s="3">
        <f t="shared" si="2"/>
        <v>9.3000000000000007</v>
      </c>
      <c r="L20" s="3">
        <f t="shared" si="2"/>
        <v>6611.7</v>
      </c>
      <c r="M20" s="13">
        <f t="shared" si="1"/>
        <v>70622.100000000006</v>
      </c>
      <c r="N20" s="13">
        <f t="shared" si="1"/>
        <v>-65.3</v>
      </c>
      <c r="O20" s="13">
        <f t="shared" si="1"/>
        <v>6457.3</v>
      </c>
    </row>
    <row r="21" spans="2:15" s="3" customFormat="1" ht="24" customHeight="1" x14ac:dyDescent="0.25">
      <c r="B21" s="88" t="s">
        <v>44</v>
      </c>
      <c r="C21" s="10">
        <v>11689</v>
      </c>
      <c r="D21" s="11">
        <v>19</v>
      </c>
      <c r="E21" s="12">
        <v>222265</v>
      </c>
      <c r="F21" s="11">
        <v>289.10000000000002</v>
      </c>
      <c r="G21" s="11">
        <v>84.4</v>
      </c>
      <c r="H21" s="11">
        <v>244.1</v>
      </c>
      <c r="I21" s="67"/>
      <c r="J21" s="3">
        <f t="shared" si="2"/>
        <v>317.89999999999998</v>
      </c>
      <c r="K21" s="3">
        <f t="shared" si="2"/>
        <v>11.9</v>
      </c>
      <c r="L21" s="3">
        <f t="shared" si="2"/>
        <v>37.700000000000003</v>
      </c>
      <c r="M21" s="13">
        <f t="shared" si="1"/>
        <v>28.799999999999955</v>
      </c>
      <c r="N21" s="13">
        <f t="shared" si="1"/>
        <v>-72.5</v>
      </c>
      <c r="O21" s="13">
        <f t="shared" si="1"/>
        <v>-206.39999999999998</v>
      </c>
    </row>
    <row r="22" spans="2:15" s="3" customFormat="1" ht="24" customHeight="1" x14ac:dyDescent="0.25">
      <c r="B22" s="88" t="s">
        <v>45</v>
      </c>
      <c r="C22" s="10">
        <v>11810</v>
      </c>
      <c r="D22" s="11">
        <v>14.3</v>
      </c>
      <c r="E22" s="12">
        <v>169133</v>
      </c>
      <c r="F22" s="11">
        <v>171.3</v>
      </c>
      <c r="G22" s="11">
        <v>84.1</v>
      </c>
      <c r="H22" s="11">
        <v>144.5</v>
      </c>
      <c r="I22" s="67"/>
      <c r="J22" s="3">
        <f t="shared" si="2"/>
        <v>171</v>
      </c>
      <c r="K22" s="3">
        <f t="shared" si="2"/>
        <v>8.5</v>
      </c>
      <c r="L22" s="3">
        <f t="shared" si="2"/>
        <v>14.6</v>
      </c>
      <c r="M22" s="13">
        <f t="shared" si="1"/>
        <v>-0.30000000000001137</v>
      </c>
      <c r="N22" s="13">
        <f t="shared" si="1"/>
        <v>-75.599999999999994</v>
      </c>
      <c r="O22" s="13">
        <f t="shared" si="1"/>
        <v>-129.9</v>
      </c>
    </row>
    <row r="23" spans="2:15" s="70" customFormat="1" ht="24" customHeight="1" x14ac:dyDescent="0.25">
      <c r="B23" s="88" t="s">
        <v>46</v>
      </c>
      <c r="C23" s="10">
        <v>31004</v>
      </c>
      <c r="D23" s="11">
        <v>24.5</v>
      </c>
      <c r="E23" s="12">
        <v>759558</v>
      </c>
      <c r="F23" s="11">
        <v>291</v>
      </c>
      <c r="G23" s="11">
        <v>86.9</v>
      </c>
      <c r="H23" s="11">
        <v>253</v>
      </c>
      <c r="I23" s="69"/>
      <c r="J23" s="3">
        <f t="shared" si="2"/>
        <v>127.9</v>
      </c>
      <c r="K23" s="3">
        <f t="shared" si="2"/>
        <v>437.5</v>
      </c>
      <c r="L23" s="3">
        <f t="shared" si="2"/>
        <v>561.29999999999995</v>
      </c>
      <c r="M23" s="13">
        <f>J23-F23</f>
        <v>-163.1</v>
      </c>
      <c r="N23" s="13">
        <f t="shared" si="1"/>
        <v>350.6</v>
      </c>
      <c r="O23" s="13">
        <f t="shared" si="1"/>
        <v>308.29999999999995</v>
      </c>
    </row>
    <row r="24" spans="2:15" s="3" customFormat="1" ht="24" customHeight="1" x14ac:dyDescent="0.25">
      <c r="B24" s="88" t="s">
        <v>47</v>
      </c>
      <c r="C24" s="10">
        <v>206189</v>
      </c>
      <c r="D24" s="11">
        <v>14</v>
      </c>
      <c r="E24" s="12">
        <v>2886996</v>
      </c>
      <c r="F24" s="11">
        <v>261</v>
      </c>
      <c r="G24" s="11">
        <v>80</v>
      </c>
      <c r="H24" s="11">
        <v>208.7</v>
      </c>
      <c r="I24" s="67"/>
      <c r="J24" s="3">
        <f t="shared" si="2"/>
        <v>11755.4</v>
      </c>
      <c r="K24" s="3">
        <f t="shared" si="2"/>
        <v>400</v>
      </c>
      <c r="L24" s="3">
        <f t="shared" si="2"/>
        <v>47103.9</v>
      </c>
      <c r="M24" s="13">
        <f>J24-F24</f>
        <v>11494.4</v>
      </c>
      <c r="N24" s="13">
        <f t="shared" si="1"/>
        <v>320</v>
      </c>
      <c r="O24" s="13">
        <f t="shared" si="1"/>
        <v>46895.200000000004</v>
      </c>
    </row>
    <row r="25" spans="2:15" s="3" customFormat="1" ht="33" customHeight="1" x14ac:dyDescent="0.25">
      <c r="B25" s="89" t="s">
        <v>48</v>
      </c>
      <c r="C25" s="10">
        <v>49536</v>
      </c>
      <c r="D25" s="11">
        <v>27.1</v>
      </c>
      <c r="E25" s="12">
        <v>1342821</v>
      </c>
      <c r="F25" s="11">
        <v>99.4</v>
      </c>
      <c r="G25" s="11">
        <v>84.7</v>
      </c>
      <c r="H25" s="11">
        <v>84.3</v>
      </c>
      <c r="I25" s="67"/>
      <c r="J25" s="3">
        <f t="shared" si="2"/>
        <v>5192.5</v>
      </c>
      <c r="K25" s="3">
        <f t="shared" si="2"/>
        <v>874.2</v>
      </c>
      <c r="L25" s="3">
        <f t="shared" si="2"/>
        <v>46065.9</v>
      </c>
      <c r="M25" s="13">
        <f>J25-F25</f>
        <v>5093.1000000000004</v>
      </c>
      <c r="N25" s="13">
        <f t="shared" si="1"/>
        <v>789.5</v>
      </c>
      <c r="O25" s="13">
        <f t="shared" si="1"/>
        <v>45981.599999999999</v>
      </c>
    </row>
    <row r="26" spans="2:15" s="3" customFormat="1" ht="24" customHeight="1" x14ac:dyDescent="0.25">
      <c r="B26" s="87" t="s">
        <v>49</v>
      </c>
      <c r="C26" s="10">
        <v>2777</v>
      </c>
      <c r="D26" s="11">
        <v>11.7</v>
      </c>
      <c r="E26" s="12">
        <v>32548</v>
      </c>
      <c r="F26" s="11">
        <v>27.3</v>
      </c>
      <c r="G26" s="11">
        <v>75</v>
      </c>
      <c r="H26" s="11">
        <v>20.6</v>
      </c>
      <c r="I26" s="67"/>
      <c r="M26" s="13"/>
      <c r="N26" s="13"/>
      <c r="O26" s="13"/>
    </row>
    <row r="27" spans="2:15" s="70" customFormat="1" ht="33" customHeight="1" x14ac:dyDescent="0.25">
      <c r="B27" s="90" t="s">
        <v>50</v>
      </c>
      <c r="C27" s="10">
        <v>36892</v>
      </c>
      <c r="D27" s="102">
        <v>160</v>
      </c>
      <c r="E27" s="12">
        <v>5899295</v>
      </c>
      <c r="F27" s="11">
        <v>143.19999999999999</v>
      </c>
      <c r="G27" s="11">
        <v>82.5</v>
      </c>
      <c r="H27" s="11">
        <v>117.9</v>
      </c>
      <c r="I27" s="69"/>
      <c r="J27" s="3">
        <f t="shared" ref="J27:L28" si="3">ROUND(C27/C66*100,1)</f>
        <v>652.29999999999995</v>
      </c>
      <c r="K27" s="3">
        <f t="shared" si="3"/>
        <v>2909.1</v>
      </c>
      <c r="L27" s="3">
        <f t="shared" si="3"/>
        <v>18971.2</v>
      </c>
      <c r="M27" s="13">
        <f t="shared" ref="M27:O28" si="4">J27-F27</f>
        <v>509.09999999999997</v>
      </c>
      <c r="N27" s="13">
        <f t="shared" si="4"/>
        <v>2826.6</v>
      </c>
      <c r="O27" s="13">
        <f t="shared" si="4"/>
        <v>18853.3</v>
      </c>
    </row>
    <row r="28" spans="2:15" s="3" customFormat="1" ht="24" customHeight="1" x14ac:dyDescent="0.25">
      <c r="B28" s="88" t="s">
        <v>44</v>
      </c>
      <c r="C28" s="10">
        <v>1127</v>
      </c>
      <c r="D28" s="102">
        <v>172</v>
      </c>
      <c r="E28" s="12">
        <v>193296</v>
      </c>
      <c r="F28" s="11">
        <v>144.1</v>
      </c>
      <c r="G28" s="11">
        <v>85.7</v>
      </c>
      <c r="H28" s="11">
        <v>123.2</v>
      </c>
      <c r="I28" s="67"/>
      <c r="J28" s="3">
        <f t="shared" si="3"/>
        <v>7.1</v>
      </c>
      <c r="K28" s="3">
        <f t="shared" si="3"/>
        <v>2866.7</v>
      </c>
      <c r="L28" s="3">
        <f t="shared" si="3"/>
        <v>203.1</v>
      </c>
      <c r="M28" s="13">
        <f t="shared" si="4"/>
        <v>-137</v>
      </c>
      <c r="N28" s="13">
        <f t="shared" si="4"/>
        <v>2781</v>
      </c>
      <c r="O28" s="13">
        <f t="shared" si="4"/>
        <v>79.899999999999991</v>
      </c>
    </row>
    <row r="29" spans="2:15" s="3" customFormat="1" ht="24" customHeight="1" x14ac:dyDescent="0.25">
      <c r="B29" s="88" t="s">
        <v>45</v>
      </c>
      <c r="C29" s="10">
        <v>3170</v>
      </c>
      <c r="D29" s="102">
        <v>168</v>
      </c>
      <c r="E29" s="12">
        <v>531210</v>
      </c>
      <c r="F29" s="11">
        <v>175.2</v>
      </c>
      <c r="G29" s="11">
        <v>85.5</v>
      </c>
      <c r="H29" s="11">
        <v>149.4</v>
      </c>
      <c r="I29" s="67"/>
      <c r="M29" s="13"/>
      <c r="N29" s="13"/>
      <c r="O29" s="13"/>
    </row>
    <row r="30" spans="2:15" s="3" customFormat="1" ht="24" customHeight="1" x14ac:dyDescent="0.25">
      <c r="B30" s="88" t="s">
        <v>46</v>
      </c>
      <c r="C30" s="10">
        <v>2891</v>
      </c>
      <c r="D30" s="102">
        <v>194</v>
      </c>
      <c r="E30" s="12">
        <v>560425</v>
      </c>
      <c r="F30" s="11">
        <v>221.9</v>
      </c>
      <c r="G30" s="11">
        <v>87.4</v>
      </c>
      <c r="H30" s="11">
        <v>594.20000000000005</v>
      </c>
      <c r="I30" s="67"/>
      <c r="J30" s="3">
        <f t="shared" ref="J30:L32" si="5">ROUND(C30/C68*100,1)</f>
        <v>0.6</v>
      </c>
      <c r="K30" s="3">
        <f t="shared" si="5"/>
        <v>91.9</v>
      </c>
      <c r="L30" s="3">
        <f t="shared" si="5"/>
        <v>0.6</v>
      </c>
      <c r="M30" s="13">
        <f t="shared" ref="M30:O32" si="6">J30-F30</f>
        <v>-221.3</v>
      </c>
      <c r="N30" s="13">
        <f t="shared" si="6"/>
        <v>4.5</v>
      </c>
      <c r="O30" s="13">
        <f t="shared" si="6"/>
        <v>-593.6</v>
      </c>
    </row>
    <row r="31" spans="2:15" s="3" customFormat="1" ht="24" customHeight="1" x14ac:dyDescent="0.25">
      <c r="B31" s="88" t="s">
        <v>47</v>
      </c>
      <c r="C31" s="10">
        <v>21331</v>
      </c>
      <c r="D31" s="102">
        <v>152</v>
      </c>
      <c r="E31" s="12">
        <v>3234659</v>
      </c>
      <c r="F31" s="11">
        <v>170.5</v>
      </c>
      <c r="G31" s="11">
        <v>79.2</v>
      </c>
      <c r="H31" s="11">
        <v>134.69999999999999</v>
      </c>
      <c r="I31" s="67"/>
      <c r="J31" s="3">
        <f t="shared" si="5"/>
        <v>47</v>
      </c>
      <c r="K31" s="3">
        <f t="shared" si="5"/>
        <v>61.3</v>
      </c>
      <c r="L31" s="3">
        <f t="shared" si="5"/>
        <v>28.7</v>
      </c>
      <c r="M31" s="13">
        <f t="shared" si="6"/>
        <v>-123.5</v>
      </c>
      <c r="N31" s="13">
        <f t="shared" si="6"/>
        <v>-17.900000000000006</v>
      </c>
      <c r="O31" s="13">
        <f t="shared" si="6"/>
        <v>-105.99999999999999</v>
      </c>
    </row>
    <row r="32" spans="2:15" s="3" customFormat="1" ht="28.5" customHeight="1" x14ac:dyDescent="0.25">
      <c r="B32" s="89" t="s">
        <v>48</v>
      </c>
      <c r="C32" s="10">
        <v>8373</v>
      </c>
      <c r="D32" s="11">
        <v>165</v>
      </c>
      <c r="E32" s="12">
        <v>1379705</v>
      </c>
      <c r="F32" s="11">
        <v>81.8</v>
      </c>
      <c r="G32" s="11">
        <v>84.7</v>
      </c>
      <c r="H32" s="11">
        <v>69.2</v>
      </c>
      <c r="I32" s="67"/>
      <c r="J32" s="3">
        <f t="shared" si="5"/>
        <v>21.4</v>
      </c>
      <c r="K32" s="3">
        <f t="shared" si="5"/>
        <v>60.4</v>
      </c>
      <c r="L32" s="3">
        <f t="shared" si="5"/>
        <v>13</v>
      </c>
      <c r="M32" s="13">
        <f t="shared" si="6"/>
        <v>-60.4</v>
      </c>
      <c r="N32" s="13">
        <f t="shared" si="6"/>
        <v>-24.300000000000004</v>
      </c>
      <c r="O32" s="13">
        <f t="shared" si="6"/>
        <v>-56.2</v>
      </c>
    </row>
    <row r="33" spans="2:17" s="3" customFormat="1" ht="30.75" customHeight="1" x14ac:dyDescent="0.2">
      <c r="I33" s="67"/>
      <c r="M33" s="13"/>
      <c r="N33" s="13"/>
      <c r="O33" s="13"/>
    </row>
    <row r="34" spans="2:17" s="70" customFormat="1" ht="21.95" customHeight="1" x14ac:dyDescent="0.2">
      <c r="I34" s="69"/>
      <c r="J34" s="3">
        <f>ROUND('tabl 36(3)'!C7/C71*100,1)</f>
        <v>23.9</v>
      </c>
      <c r="K34" s="3">
        <f>ROUND('tabl 36(3)'!D7/D71*100,1)</f>
        <v>2.4</v>
      </c>
      <c r="L34" s="3">
        <f>ROUND('tabl 36(3)'!E7/E71*100,1)</f>
        <v>0.6</v>
      </c>
      <c r="M34" s="13">
        <f>J34-'tabl 36(3)'!F7</f>
        <v>-68.099999999999994</v>
      </c>
      <c r="N34" s="13">
        <f>K34-'tabl 36(3)'!G7</f>
        <v>-72.099999999999994</v>
      </c>
      <c r="O34" s="13">
        <f>L34-'tabl 36(3)'!H7</f>
        <v>-67.400000000000006</v>
      </c>
    </row>
    <row r="35" spans="2:17" s="3" customFormat="1" ht="21.95" customHeight="1" x14ac:dyDescent="0.2">
      <c r="I35" s="67"/>
      <c r="J35" s="3">
        <f>ROUND('tabl 36(3)'!C8/C72*100,1)</f>
        <v>1.5</v>
      </c>
      <c r="K35" s="3">
        <f>ROUND('tabl 36(3)'!D8/D72*100,1)</f>
        <v>1.8</v>
      </c>
      <c r="L35" s="3">
        <f>ROUND('tabl 36(3)'!E8/E72*100,1)</f>
        <v>0</v>
      </c>
      <c r="M35" s="13">
        <f>J35-'tabl 36(3)'!F8</f>
        <v>-126.2</v>
      </c>
      <c r="N35" s="13">
        <f>K35-'tabl 36(3)'!G8</f>
        <v>-90.5</v>
      </c>
      <c r="O35" s="13">
        <f>L35-'tabl 36(3)'!H8</f>
        <v>-115.5</v>
      </c>
      <c r="Q35" s="79"/>
    </row>
    <row r="36" spans="2:17" s="3" customFormat="1" ht="21.95" customHeight="1" x14ac:dyDescent="0.2">
      <c r="I36" s="67"/>
      <c r="M36" s="13"/>
      <c r="N36" s="13"/>
      <c r="O36" s="13"/>
    </row>
    <row r="37" spans="2:17" s="3" customFormat="1" ht="29.25" customHeight="1" x14ac:dyDescent="0.2">
      <c r="I37" s="67"/>
      <c r="J37" s="3">
        <f>ROUND('tabl 36(3)'!C10/C74*100,1)</f>
        <v>7.7</v>
      </c>
      <c r="K37" s="3">
        <f>ROUND('tabl 36(3)'!D10/D74*100,1)</f>
        <v>1.3</v>
      </c>
      <c r="L37" s="3">
        <f>ROUND('tabl 36(3)'!E10/E74*100,1)</f>
        <v>0.1</v>
      </c>
      <c r="M37" s="13">
        <f>J37-'tabl 36(3)'!F10</f>
        <v>-212</v>
      </c>
      <c r="N37" s="13">
        <f>K37-'tabl 36(3)'!G10</f>
        <v>-57.5</v>
      </c>
      <c r="O37" s="13">
        <f>L37-'tabl 36(3)'!H10</f>
        <v>-121.10000000000001</v>
      </c>
    </row>
    <row r="38" spans="2:17" s="3" customFormat="1" ht="21.95" customHeight="1" x14ac:dyDescent="0.2">
      <c r="I38" s="67"/>
      <c r="J38" s="3">
        <f>ROUND('tabl 36(3)'!C11/C75*100,1)</f>
        <v>0.4</v>
      </c>
      <c r="K38" s="3">
        <f>ROUND('tabl 36(3)'!D11/D75*100,1)</f>
        <v>16</v>
      </c>
      <c r="L38" s="3">
        <f>ROUND('tabl 36(3)'!E11/E75*100,1)</f>
        <v>0.1</v>
      </c>
      <c r="M38" s="13">
        <f>J38-'tabl 36(3)'!F11</f>
        <v>-72.3</v>
      </c>
      <c r="N38" s="13">
        <f>K38-'tabl 36(3)'!G11</f>
        <v>-68.2</v>
      </c>
      <c r="O38" s="13">
        <f>L38-'tabl 36(3)'!H11</f>
        <v>-61.6</v>
      </c>
    </row>
    <row r="39" spans="2:17" s="3" customFormat="1" ht="21.95" customHeight="1" x14ac:dyDescent="0.2">
      <c r="I39" s="67"/>
      <c r="M39" s="13"/>
      <c r="N39" s="13"/>
      <c r="O39" s="13"/>
    </row>
    <row r="40" spans="2:17" s="3" customFormat="1" ht="26.25" customHeight="1" x14ac:dyDescent="0.2">
      <c r="I40" s="67"/>
      <c r="M40" s="13"/>
      <c r="N40" s="13"/>
      <c r="O40" s="13"/>
    </row>
    <row r="41" spans="2:17" s="3" customFormat="1" ht="21.95" customHeight="1" x14ac:dyDescent="0.2">
      <c r="I41" s="67"/>
      <c r="J41" s="3">
        <f>ROUND('tabl 36(3)'!C14/C76*100,1)</f>
        <v>0.6</v>
      </c>
      <c r="K41" s="3">
        <f>ROUND('tabl 36(3)'!D14/D76*100,1)</f>
        <v>636.9</v>
      </c>
      <c r="L41" s="3">
        <f>ROUND('tabl 36(3)'!E14/E76*100,1)</f>
        <v>3.9</v>
      </c>
      <c r="M41" s="13">
        <f>J41-'tabl 36(3)'!F14</f>
        <v>-113.60000000000001</v>
      </c>
      <c r="N41" s="13">
        <f>K41-'tabl 36(3)'!G14</f>
        <v>555.1</v>
      </c>
      <c r="O41" s="13">
        <f>L41-'tabl 36(3)'!H14</f>
        <v>-89.3</v>
      </c>
      <c r="Q41" s="79"/>
    </row>
    <row r="42" spans="2:17" s="3" customFormat="1" ht="21.95" customHeight="1" x14ac:dyDescent="0.2">
      <c r="I42" s="67"/>
      <c r="L42" s="3">
        <f>ROUND('tabl 36(3)'!E15/E77*100,1)</f>
        <v>495.8</v>
      </c>
      <c r="M42" s="13"/>
      <c r="N42" s="13"/>
      <c r="O42" s="13">
        <f>L42-'tabl 36(3)'!H15</f>
        <v>375.8</v>
      </c>
    </row>
    <row r="43" spans="2:17" s="3" customFormat="1" ht="21.95" customHeight="1" x14ac:dyDescent="0.2">
      <c r="I43" s="67"/>
      <c r="L43" s="3">
        <f>ROUND('tabl 36(3)'!E16/E78*100,1)</f>
        <v>67.3</v>
      </c>
      <c r="M43" s="13"/>
      <c r="N43" s="13"/>
      <c r="O43" s="13">
        <f>L43-'tabl 36(3)'!H16</f>
        <v>19.199999999999996</v>
      </c>
    </row>
    <row r="44" spans="2:17" s="3" customFormat="1" ht="28.5" customHeight="1" x14ac:dyDescent="0.2">
      <c r="I44" s="67"/>
      <c r="L44" s="3">
        <f>ROUND('tabl 36(3)'!E17/E79*100,1)</f>
        <v>29.2</v>
      </c>
      <c r="M44" s="13"/>
      <c r="N44" s="13"/>
      <c r="O44" s="13" t="e">
        <f>L44-'tabl 36(3)'!H17</f>
        <v>#VALUE!</v>
      </c>
    </row>
    <row r="45" spans="2:17" s="3" customFormat="1" ht="21.95" customHeight="1" x14ac:dyDescent="0.2">
      <c r="I45" s="67"/>
      <c r="L45" s="3">
        <f>ROUND('tabl 36(3)'!E18/E80*100,1)</f>
        <v>57.2</v>
      </c>
      <c r="M45" s="13"/>
      <c r="N45" s="13"/>
      <c r="O45" s="13">
        <f>L45-'tabl 36(3)'!H18</f>
        <v>-4</v>
      </c>
    </row>
    <row r="46" spans="2:17" s="3" customFormat="1" ht="21.95" customHeight="1" x14ac:dyDescent="0.2">
      <c r="I46" s="67"/>
      <c r="J46" s="3">
        <f>ROUND('tabl 36(3)'!C19/C81*100,1)</f>
        <v>45.7</v>
      </c>
      <c r="K46" s="3">
        <f>ROUND('tabl 36(3)'!D19/D81*100,1)</f>
        <v>201.1</v>
      </c>
      <c r="L46" s="3">
        <f>ROUND('tabl 36(3)'!E19/E81*100,1)</f>
        <v>92</v>
      </c>
      <c r="M46" s="13">
        <f>J46-'tabl 36(3)'!F19</f>
        <v>-36.700000000000003</v>
      </c>
      <c r="N46" s="13">
        <f>K46-'tabl 36(3)'!G19</f>
        <v>120.1</v>
      </c>
      <c r="O46" s="13">
        <f>L46-'tabl 36(3)'!H19</f>
        <v>25.099999999999994</v>
      </c>
    </row>
    <row r="47" spans="2:17" s="3" customFormat="1" ht="17.100000000000001" customHeight="1" x14ac:dyDescent="0.2">
      <c r="B47" s="67"/>
      <c r="C47" s="43"/>
      <c r="D47" s="64"/>
      <c r="E47" s="43"/>
      <c r="F47" s="64"/>
      <c r="G47" s="64"/>
      <c r="H47" s="64"/>
      <c r="I47" s="67"/>
      <c r="J47" s="3">
        <f>ROUND(C47/C82*100,1)</f>
        <v>0</v>
      </c>
      <c r="M47" s="13">
        <f>J47-F47</f>
        <v>0</v>
      </c>
      <c r="N47" s="13"/>
      <c r="O47" s="13"/>
    </row>
    <row r="48" spans="2:17" ht="14.25" x14ac:dyDescent="0.2">
      <c r="B48" s="61"/>
      <c r="C48" s="43"/>
      <c r="D48" s="64"/>
      <c r="E48" s="43"/>
      <c r="F48" s="64"/>
      <c r="G48" s="64"/>
      <c r="H48" s="64"/>
      <c r="J48" s="3"/>
      <c r="K48" s="3"/>
      <c r="L48" s="3"/>
    </row>
    <row r="49" spans="1:12" s="71" customFormat="1" ht="14.25" hidden="1" customHeight="1" x14ac:dyDescent="0.2">
      <c r="A49"/>
      <c r="B49">
        <v>2005</v>
      </c>
      <c r="C49" s="43"/>
      <c r="D49" s="64"/>
      <c r="E49" s="43"/>
      <c r="F49" s="64"/>
      <c r="G49" s="64"/>
      <c r="H49" s="64"/>
      <c r="I49" s="63"/>
      <c r="J49" s="3"/>
      <c r="K49" s="3"/>
      <c r="L49" s="3"/>
    </row>
    <row r="50" spans="1:12" s="3" customFormat="1" ht="14.25" hidden="1" customHeight="1" x14ac:dyDescent="0.2">
      <c r="B50" s="20" t="s">
        <v>43</v>
      </c>
      <c r="C50" s="43">
        <v>85289</v>
      </c>
      <c r="D50" s="64">
        <v>21.8</v>
      </c>
      <c r="E50" s="43">
        <v>1862444</v>
      </c>
      <c r="F50" s="64">
        <v>120.3</v>
      </c>
      <c r="G50" s="64">
        <v>80.099999999999994</v>
      </c>
      <c r="H50" s="64">
        <v>96.7</v>
      </c>
      <c r="I50" s="67"/>
    </row>
    <row r="51" spans="1:12" s="3" customFormat="1" ht="14.25" hidden="1" customHeight="1" x14ac:dyDescent="0.2">
      <c r="B51" s="30" t="s">
        <v>44</v>
      </c>
      <c r="C51" s="43">
        <v>4502</v>
      </c>
      <c r="D51" s="64">
        <v>17.5</v>
      </c>
      <c r="E51" s="43">
        <v>78772</v>
      </c>
      <c r="F51" s="64">
        <v>148.4</v>
      </c>
      <c r="G51" s="64">
        <v>76.099999999999994</v>
      </c>
      <c r="H51" s="64">
        <v>112.9</v>
      </c>
      <c r="I51" s="67"/>
    </row>
    <row r="52" spans="1:12" s="3" customFormat="1" ht="14.25" hidden="1" customHeight="1" x14ac:dyDescent="0.2">
      <c r="B52" s="30" t="s">
        <v>45</v>
      </c>
      <c r="C52" s="43">
        <v>2674</v>
      </c>
      <c r="D52" s="65">
        <v>14.4</v>
      </c>
      <c r="E52" s="43">
        <v>38477</v>
      </c>
      <c r="F52" s="64">
        <v>391.5</v>
      </c>
      <c r="G52" s="64">
        <v>90.6</v>
      </c>
      <c r="H52" s="64">
        <v>355.3</v>
      </c>
      <c r="I52" s="67"/>
    </row>
    <row r="53" spans="1:12" s="3" customFormat="1" ht="14.25" hidden="1" customHeight="1" x14ac:dyDescent="0.2">
      <c r="B53" s="30" t="s">
        <v>46</v>
      </c>
      <c r="C53" s="43">
        <v>10469</v>
      </c>
      <c r="D53" s="64">
        <v>23.7</v>
      </c>
      <c r="E53" s="43">
        <v>248491</v>
      </c>
      <c r="F53" s="64">
        <v>128.19999999999999</v>
      </c>
      <c r="G53" s="64">
        <v>83.7</v>
      </c>
      <c r="H53" s="64">
        <v>107.7</v>
      </c>
      <c r="I53" s="67"/>
    </row>
    <row r="54" spans="1:12" s="3" customFormat="1" ht="14.25" hidden="1" customHeight="1" x14ac:dyDescent="0.2">
      <c r="B54" s="30" t="s">
        <v>47</v>
      </c>
      <c r="C54" s="43">
        <v>28903</v>
      </c>
      <c r="D54" s="65">
        <v>14.2</v>
      </c>
      <c r="E54" s="43">
        <v>409134</v>
      </c>
      <c r="F54" s="64">
        <v>248.7</v>
      </c>
      <c r="G54" s="64">
        <v>86.6</v>
      </c>
      <c r="H54" s="64">
        <v>215</v>
      </c>
      <c r="I54" s="67"/>
    </row>
    <row r="55" spans="1:12" s="3" customFormat="1" ht="24" hidden="1" customHeight="1" x14ac:dyDescent="0.2">
      <c r="B55" s="24" t="s">
        <v>48</v>
      </c>
      <c r="C55" s="32">
        <v>38742</v>
      </c>
      <c r="D55" s="33">
        <v>28.1</v>
      </c>
      <c r="E55" s="32">
        <v>1087570</v>
      </c>
      <c r="F55" s="34">
        <v>81.8</v>
      </c>
      <c r="G55" s="34">
        <v>93.4</v>
      </c>
      <c r="H55" s="34">
        <v>76.400000000000006</v>
      </c>
      <c r="I55" s="67"/>
    </row>
    <row r="56" spans="1:12" s="3" customFormat="1" ht="14.25" hidden="1" customHeight="1" x14ac:dyDescent="0.2">
      <c r="B56" s="20" t="s">
        <v>49</v>
      </c>
      <c r="C56" s="35">
        <v>962</v>
      </c>
      <c r="D56" s="36">
        <v>12.2</v>
      </c>
      <c r="E56" s="35">
        <v>11719</v>
      </c>
      <c r="F56">
        <v>124.8</v>
      </c>
      <c r="G56">
        <v>81.3</v>
      </c>
      <c r="H56">
        <v>101.6</v>
      </c>
      <c r="I56" s="67"/>
    </row>
    <row r="57" spans="1:12" s="3" customFormat="1" ht="14.25" hidden="1" customHeight="1" x14ac:dyDescent="0.2">
      <c r="B57" s="25" t="s">
        <v>50</v>
      </c>
      <c r="C57">
        <v>12930</v>
      </c>
      <c r="D57">
        <v>168</v>
      </c>
      <c r="E57">
        <v>2166811</v>
      </c>
      <c r="F57">
        <v>60.2</v>
      </c>
      <c r="G57">
        <v>91.3</v>
      </c>
      <c r="H57">
        <v>54.9</v>
      </c>
      <c r="I57" s="67"/>
    </row>
    <row r="58" spans="1:12" s="3" customFormat="1" ht="14.25" hidden="1" customHeight="1" x14ac:dyDescent="0.2">
      <c r="B58" s="30" t="s">
        <v>44</v>
      </c>
      <c r="C58" s="10">
        <v>1106</v>
      </c>
      <c r="D58" s="11">
        <v>181</v>
      </c>
      <c r="E58" s="10">
        <v>200073</v>
      </c>
      <c r="F58" s="37">
        <v>92</v>
      </c>
      <c r="G58" s="37">
        <v>98.4</v>
      </c>
      <c r="H58" s="37">
        <v>90.7</v>
      </c>
      <c r="I58" s="67"/>
    </row>
    <row r="59" spans="1:12" s="3" customFormat="1" ht="14.25" hidden="1" customHeight="1" x14ac:dyDescent="0.2">
      <c r="B59" s="30" t="s">
        <v>45</v>
      </c>
      <c r="C59" s="10">
        <v>801</v>
      </c>
      <c r="D59" s="11">
        <v>172</v>
      </c>
      <c r="E59" s="10">
        <v>137498</v>
      </c>
      <c r="F59" s="37">
        <v>60.3</v>
      </c>
      <c r="G59" s="37">
        <v>89.6</v>
      </c>
      <c r="H59" s="37">
        <v>53.9</v>
      </c>
      <c r="I59" s="67"/>
    </row>
    <row r="60" spans="1:12" s="3" customFormat="1" ht="14.25" hidden="1" customHeight="1" x14ac:dyDescent="0.2">
      <c r="B60" s="30" t="s">
        <v>46</v>
      </c>
      <c r="C60" s="10">
        <v>438</v>
      </c>
      <c r="D60" s="38">
        <v>186</v>
      </c>
      <c r="E60" s="10">
        <v>81382</v>
      </c>
      <c r="F60" s="37">
        <v>103.1</v>
      </c>
      <c r="G60" s="37">
        <v>94.4</v>
      </c>
      <c r="H60" s="37">
        <v>97.4</v>
      </c>
      <c r="I60" s="67"/>
    </row>
    <row r="61" spans="1:12" s="3" customFormat="1" ht="14.25" hidden="1" customHeight="1" x14ac:dyDescent="0.2">
      <c r="B61" s="30" t="s">
        <v>47</v>
      </c>
      <c r="C61" s="10">
        <v>3677</v>
      </c>
      <c r="D61" s="38">
        <v>160</v>
      </c>
      <c r="E61" s="10">
        <v>588842</v>
      </c>
      <c r="F61" s="37">
        <v>82.8</v>
      </c>
      <c r="G61" s="37">
        <v>94.1</v>
      </c>
      <c r="H61" s="37">
        <v>78.099999999999994</v>
      </c>
      <c r="I61" s="67"/>
    </row>
    <row r="62" spans="1:12" s="3" customFormat="1" ht="24" hidden="1" customHeight="1" x14ac:dyDescent="0.2">
      <c r="B62" s="24" t="s">
        <v>48</v>
      </c>
      <c r="C62" s="10">
        <v>6908</v>
      </c>
      <c r="D62" s="39">
        <v>168</v>
      </c>
      <c r="E62" s="40">
        <v>1159016</v>
      </c>
      <c r="F62" s="37">
        <v>49</v>
      </c>
      <c r="G62" s="37">
        <v>89.8</v>
      </c>
      <c r="H62" s="37">
        <v>44</v>
      </c>
      <c r="I62" s="67"/>
    </row>
    <row r="63" spans="1:12" s="70" customFormat="1" ht="24" hidden="1" customHeight="1" x14ac:dyDescent="0.2">
      <c r="B63" s="68" t="s">
        <v>51</v>
      </c>
      <c r="C63" s="10">
        <v>24234</v>
      </c>
      <c r="D63" s="39">
        <v>5.6</v>
      </c>
      <c r="E63" s="40">
        <v>135311</v>
      </c>
      <c r="F63" s="37">
        <v>129.69999999999999</v>
      </c>
      <c r="G63" s="37">
        <v>82.4</v>
      </c>
      <c r="H63" s="37">
        <v>106.5</v>
      </c>
      <c r="I63" s="69"/>
    </row>
    <row r="64" spans="1:12" s="3" customFormat="1" ht="14.25" hidden="1" customHeight="1" x14ac:dyDescent="0.2">
      <c r="B64" s="27" t="s">
        <v>52</v>
      </c>
      <c r="C64" s="10">
        <v>1754</v>
      </c>
      <c r="D64" s="39">
        <v>3.5</v>
      </c>
      <c r="E64" s="40">
        <v>6129</v>
      </c>
      <c r="F64" s="37">
        <v>99.2</v>
      </c>
      <c r="G64" s="37">
        <v>79.5</v>
      </c>
      <c r="H64" s="37">
        <v>78.5</v>
      </c>
      <c r="I64" s="67"/>
    </row>
    <row r="65" spans="2:9" s="3" customFormat="1" ht="14.25" hidden="1" customHeight="1" x14ac:dyDescent="0.2">
      <c r="B65" s="27" t="s">
        <v>53</v>
      </c>
      <c r="C65" s="10">
        <v>954</v>
      </c>
      <c r="D65" s="38">
        <v>3.1</v>
      </c>
      <c r="E65" s="10">
        <v>2915</v>
      </c>
      <c r="F65" s="37">
        <v>206</v>
      </c>
      <c r="G65" s="37">
        <v>91.2</v>
      </c>
      <c r="H65" s="37">
        <v>183.2</v>
      </c>
      <c r="I65" s="67"/>
    </row>
    <row r="66" spans="2:9" s="70" customFormat="1" ht="24" hidden="1" customHeight="1" x14ac:dyDescent="0.2">
      <c r="B66" s="27" t="s">
        <v>70</v>
      </c>
      <c r="C66" s="10">
        <v>5656</v>
      </c>
      <c r="D66" s="39">
        <v>5.5</v>
      </c>
      <c r="E66" s="40">
        <v>31096</v>
      </c>
      <c r="F66" s="37">
        <v>125.6</v>
      </c>
      <c r="G66" s="37">
        <v>105.8</v>
      </c>
      <c r="H66" s="37">
        <v>132.6</v>
      </c>
      <c r="I66" s="69"/>
    </row>
    <row r="67" spans="2:9" s="3" customFormat="1" ht="14.25" hidden="1" customHeight="1" x14ac:dyDescent="0.2">
      <c r="B67" s="27" t="s">
        <v>56</v>
      </c>
      <c r="C67" s="10">
        <v>15869</v>
      </c>
      <c r="D67" s="39">
        <v>6</v>
      </c>
      <c r="E67" s="40">
        <v>95171</v>
      </c>
      <c r="F67" s="37">
        <v>132.80000000000001</v>
      </c>
      <c r="G67" s="37">
        <v>75.900000000000006</v>
      </c>
      <c r="H67" s="37">
        <v>101</v>
      </c>
      <c r="I67" s="67"/>
    </row>
    <row r="68" spans="2:9" s="3" customFormat="1" ht="24" hidden="1" customHeight="1" x14ac:dyDescent="0.2">
      <c r="B68" s="68" t="s">
        <v>58</v>
      </c>
      <c r="C68" s="10">
        <v>456937</v>
      </c>
      <c r="D68" s="39">
        <v>211</v>
      </c>
      <c r="E68" s="40">
        <v>96462873</v>
      </c>
      <c r="F68" s="37">
        <v>107.7</v>
      </c>
      <c r="G68" s="37">
        <v>87.9</v>
      </c>
      <c r="H68" s="37">
        <v>94.5</v>
      </c>
      <c r="I68" s="67"/>
    </row>
    <row r="69" spans="2:9" s="3" customFormat="1" ht="14.25" hidden="1" customHeight="1" x14ac:dyDescent="0.2">
      <c r="B69" s="27" t="s">
        <v>52</v>
      </c>
      <c r="C69" s="10">
        <v>45404</v>
      </c>
      <c r="D69" s="38">
        <v>248</v>
      </c>
      <c r="E69" s="10">
        <v>11271235</v>
      </c>
      <c r="F69" s="37">
        <v>88</v>
      </c>
      <c r="G69" s="37">
        <v>91.2</v>
      </c>
      <c r="H69" s="37">
        <v>80.5</v>
      </c>
      <c r="I69" s="67"/>
    </row>
    <row r="70" spans="2:9" s="3" customFormat="1" ht="14.25" hidden="1" customHeight="1" x14ac:dyDescent="0.2">
      <c r="B70" s="27" t="s">
        <v>53</v>
      </c>
      <c r="C70" s="10">
        <v>39049</v>
      </c>
      <c r="D70" s="39">
        <v>273</v>
      </c>
      <c r="E70" s="40">
        <v>10650418</v>
      </c>
      <c r="F70" s="37">
        <v>107.9</v>
      </c>
      <c r="G70" s="37">
        <v>89.2</v>
      </c>
      <c r="H70" s="37">
        <v>96.3</v>
      </c>
      <c r="I70" s="67"/>
    </row>
    <row r="71" spans="2:9" s="70" customFormat="1" ht="24" hidden="1" customHeight="1" x14ac:dyDescent="0.2">
      <c r="B71" s="27" t="s">
        <v>70</v>
      </c>
      <c r="C71" s="10">
        <v>28295</v>
      </c>
      <c r="D71" s="39">
        <v>146</v>
      </c>
      <c r="E71" s="40">
        <v>4136874</v>
      </c>
      <c r="F71" s="37">
        <v>118.5</v>
      </c>
      <c r="G71" s="37">
        <v>95.4</v>
      </c>
      <c r="H71" s="37">
        <v>113.2</v>
      </c>
      <c r="I71" s="69"/>
    </row>
    <row r="72" spans="2:9" s="3" customFormat="1" ht="14.25" hidden="1" customHeight="1" x14ac:dyDescent="0.2">
      <c r="B72" s="27" t="s">
        <v>56</v>
      </c>
      <c r="C72" s="10">
        <v>331915</v>
      </c>
      <c r="D72" s="38">
        <v>205</v>
      </c>
      <c r="E72" s="10">
        <v>68160819</v>
      </c>
      <c r="F72" s="37">
        <v>148.9</v>
      </c>
      <c r="G72" s="37">
        <v>86.5</v>
      </c>
      <c r="H72" s="37">
        <v>129.1</v>
      </c>
      <c r="I72" s="67"/>
    </row>
    <row r="73" spans="2:9" s="3" customFormat="1" ht="14.25" hidden="1" customHeight="1" x14ac:dyDescent="0.2">
      <c r="B73" s="27" t="s">
        <v>59</v>
      </c>
      <c r="C73" s="10">
        <v>12274</v>
      </c>
      <c r="D73" s="39">
        <v>183</v>
      </c>
      <c r="E73" s="40">
        <v>2243527</v>
      </c>
      <c r="F73" s="37">
        <v>13.7</v>
      </c>
      <c r="G73" s="37">
        <v>80.3</v>
      </c>
      <c r="H73" s="37">
        <v>10.9</v>
      </c>
      <c r="I73" s="67"/>
    </row>
    <row r="74" spans="2:9" s="3" customFormat="1" ht="14.25" hidden="1" customHeight="1" x14ac:dyDescent="0.2">
      <c r="B74" s="25" t="s">
        <v>60</v>
      </c>
      <c r="C74" s="10">
        <v>325674</v>
      </c>
      <c r="D74" s="39">
        <v>391</v>
      </c>
      <c r="E74" s="40">
        <v>127414187</v>
      </c>
      <c r="F74" s="37">
        <v>112.5</v>
      </c>
      <c r="G74" s="37">
        <v>93.5</v>
      </c>
      <c r="H74" s="37">
        <v>105.3</v>
      </c>
      <c r="I74" s="67"/>
    </row>
    <row r="75" spans="2:9" s="3" customFormat="1" ht="24" hidden="1" customHeight="1" x14ac:dyDescent="0.2">
      <c r="B75" s="25" t="s">
        <v>61</v>
      </c>
      <c r="C75" s="10">
        <v>3387502</v>
      </c>
      <c r="D75" s="39">
        <v>39.9</v>
      </c>
      <c r="E75" s="40">
        <v>135216350</v>
      </c>
      <c r="F75" s="37">
        <v>100.7</v>
      </c>
      <c r="G75" s="37">
        <v>94.3</v>
      </c>
      <c r="H75" s="37">
        <v>95.1</v>
      </c>
      <c r="I75" s="67"/>
    </row>
    <row r="76" spans="2:9" s="3" customFormat="1" ht="24" hidden="1" customHeight="1" x14ac:dyDescent="0.2">
      <c r="B76" s="68" t="s">
        <v>62</v>
      </c>
      <c r="C76" s="10">
        <v>7916766</v>
      </c>
      <c r="D76" s="39">
        <v>33.6</v>
      </c>
      <c r="E76" s="40">
        <v>265889524</v>
      </c>
      <c r="F76" s="37">
        <v>100</v>
      </c>
      <c r="G76" s="37">
        <v>100</v>
      </c>
      <c r="H76" s="37">
        <v>100</v>
      </c>
      <c r="I76" s="67"/>
    </row>
    <row r="77" spans="2:9" s="3" customFormat="1" ht="14.25" hidden="1" customHeight="1" x14ac:dyDescent="0.2">
      <c r="B77" s="25" t="s">
        <v>63</v>
      </c>
      <c r="C77" s="10" t="s">
        <v>64</v>
      </c>
      <c r="D77" s="39" t="s">
        <v>64</v>
      </c>
      <c r="E77" s="40">
        <v>2024987</v>
      </c>
      <c r="F77" s="37" t="s">
        <v>64</v>
      </c>
      <c r="G77" s="37" t="s">
        <v>64</v>
      </c>
      <c r="H77" s="37">
        <v>98.7</v>
      </c>
      <c r="I77" s="67"/>
    </row>
    <row r="78" spans="2:9" s="3" customFormat="1" ht="14.25" hidden="1" customHeight="1" x14ac:dyDescent="0.2">
      <c r="B78" s="25" t="s">
        <v>65</v>
      </c>
      <c r="C78" s="10" t="s">
        <v>64</v>
      </c>
      <c r="D78" s="39" t="s">
        <v>64</v>
      </c>
      <c r="E78" s="40">
        <v>270622</v>
      </c>
      <c r="F78" s="37" t="s">
        <v>64</v>
      </c>
      <c r="G78" s="37" t="s">
        <v>64</v>
      </c>
      <c r="H78" s="37">
        <v>106.5</v>
      </c>
      <c r="I78" s="67"/>
    </row>
    <row r="79" spans="2:9" s="3" customFormat="1" ht="14.25" hidden="1" customHeight="1" x14ac:dyDescent="0.2">
      <c r="B79" s="25" t="s">
        <v>66</v>
      </c>
      <c r="C79" s="10" t="s">
        <v>64</v>
      </c>
      <c r="D79" s="39" t="s">
        <v>64</v>
      </c>
      <c r="E79" s="40">
        <v>60854522</v>
      </c>
      <c r="F79" s="37" t="s">
        <v>64</v>
      </c>
      <c r="G79" s="37" t="s">
        <v>64</v>
      </c>
      <c r="H79" s="37">
        <v>91.9</v>
      </c>
      <c r="I79" s="67"/>
    </row>
    <row r="80" spans="2:9" s="3" customFormat="1" ht="14.25" hidden="1" customHeight="1" x14ac:dyDescent="0.2">
      <c r="B80" s="25" t="s">
        <v>67</v>
      </c>
      <c r="C80" s="41" t="s">
        <v>64</v>
      </c>
      <c r="D80" s="42" t="s">
        <v>64</v>
      </c>
      <c r="E80" s="43">
        <v>56184337</v>
      </c>
      <c r="F80" s="37" t="s">
        <v>64</v>
      </c>
      <c r="G80" s="37" t="s">
        <v>64</v>
      </c>
      <c r="H80" s="37">
        <v>93.8</v>
      </c>
      <c r="I80" s="67"/>
    </row>
    <row r="81" spans="2:9" s="3" customFormat="1" ht="14.25" hidden="1" customHeight="1" x14ac:dyDescent="0.2">
      <c r="B81" s="25" t="s">
        <v>68</v>
      </c>
      <c r="C81" s="44">
        <v>138986</v>
      </c>
      <c r="D81" s="45">
        <v>88</v>
      </c>
      <c r="E81" s="40">
        <v>12235041</v>
      </c>
      <c r="F81" s="37">
        <v>149.9</v>
      </c>
      <c r="G81" s="37">
        <v>88.9</v>
      </c>
      <c r="H81" s="37">
        <v>132.69999999999999</v>
      </c>
      <c r="I81" s="67"/>
    </row>
    <row r="82" spans="2:9" s="3" customFormat="1" ht="14.25" hidden="1" customHeight="1" x14ac:dyDescent="0.2">
      <c r="B82" s="25" t="s">
        <v>69</v>
      </c>
      <c r="C82" s="44">
        <v>33441</v>
      </c>
      <c r="D82" s="45" t="s">
        <v>64</v>
      </c>
      <c r="E82" s="40" t="s">
        <v>64</v>
      </c>
      <c r="F82" s="37">
        <v>81</v>
      </c>
      <c r="G82" s="37" t="s">
        <v>64</v>
      </c>
      <c r="H82" s="37" t="s">
        <v>64</v>
      </c>
      <c r="I82" s="67"/>
    </row>
    <row r="83" spans="2:9" ht="12.75" hidden="1" customHeight="1" x14ac:dyDescent="0.2">
      <c r="C83" s="44"/>
      <c r="D83" s="45"/>
      <c r="E83" s="40"/>
      <c r="F83" s="37"/>
      <c r="G83" s="37"/>
      <c r="H83" s="37"/>
    </row>
    <row r="84" spans="2:9" ht="17.100000000000001" hidden="1" customHeight="1" x14ac:dyDescent="0.2">
      <c r="B84">
        <v>2006</v>
      </c>
      <c r="C84" s="44"/>
      <c r="D84" s="45"/>
      <c r="E84" s="40"/>
      <c r="F84" s="37"/>
      <c r="G84" s="37"/>
      <c r="H84" s="37"/>
    </row>
    <row r="85" spans="2:9" ht="27.75" hidden="1" customHeight="1" x14ac:dyDescent="0.2">
      <c r="B85" s="68" t="s">
        <v>62</v>
      </c>
      <c r="C85" s="18">
        <v>7991401</v>
      </c>
      <c r="D85" s="46">
        <v>25.6</v>
      </c>
      <c r="E85" s="47">
        <v>204495205</v>
      </c>
      <c r="F85" s="40"/>
      <c r="G85" s="40"/>
      <c r="H85" s="40"/>
    </row>
    <row r="86" spans="2:9" ht="17.25" hidden="1" customHeight="1" x14ac:dyDescent="0.2">
      <c r="B86" s="25" t="s">
        <v>63</v>
      </c>
      <c r="C86" s="12" t="s">
        <v>64</v>
      </c>
      <c r="D86" s="48" t="s">
        <v>64</v>
      </c>
      <c r="E86" s="10">
        <v>1577386</v>
      </c>
      <c r="F86" s="37"/>
      <c r="G86" s="37"/>
      <c r="H86" s="37"/>
    </row>
    <row r="87" spans="2:9" ht="17.25" hidden="1" customHeight="1" x14ac:dyDescent="0.2">
      <c r="B87" s="25" t="s">
        <v>65</v>
      </c>
      <c r="C87" s="12" t="s">
        <v>64</v>
      </c>
      <c r="D87" s="48" t="s">
        <v>64</v>
      </c>
      <c r="E87" s="10">
        <v>239452</v>
      </c>
      <c r="F87" s="37"/>
      <c r="G87" s="37"/>
      <c r="H87" s="37"/>
    </row>
    <row r="88" spans="2:9" ht="17.25" hidden="1" customHeight="1" x14ac:dyDescent="0.2">
      <c r="B88" s="25" t="s">
        <v>66</v>
      </c>
      <c r="C88" s="10" t="s">
        <v>64</v>
      </c>
      <c r="D88" s="39" t="s">
        <v>64</v>
      </c>
      <c r="E88" s="40">
        <v>57817800</v>
      </c>
      <c r="F88" s="37"/>
      <c r="G88" s="37"/>
      <c r="H88" s="37"/>
    </row>
    <row r="89" spans="2:9" ht="17.25" hidden="1" customHeight="1" x14ac:dyDescent="0.2">
      <c r="B89" s="25" t="s">
        <v>67</v>
      </c>
      <c r="C89" s="12" t="s">
        <v>64</v>
      </c>
      <c r="D89" s="49" t="s">
        <v>64</v>
      </c>
      <c r="E89" s="44">
        <v>53807452</v>
      </c>
      <c r="F89" s="37"/>
      <c r="G89" s="37"/>
      <c r="H89" s="37"/>
    </row>
    <row r="90" spans="2:9" ht="17.100000000000001" hidden="1" customHeight="1" x14ac:dyDescent="0.2">
      <c r="C90" s="10"/>
      <c r="D90" s="39"/>
      <c r="E90" s="40"/>
      <c r="F90" s="37"/>
      <c r="G90" s="37"/>
      <c r="H90" s="37"/>
    </row>
    <row r="91" spans="2:9" s="63" customFormat="1" ht="13.5" hidden="1" customHeight="1" x14ac:dyDescent="0.2">
      <c r="C91" s="28">
        <v>2006</v>
      </c>
      <c r="D91" s="19"/>
      <c r="E91" s="50"/>
      <c r="F91" s="37">
        <v>2005</v>
      </c>
      <c r="G91" s="37"/>
      <c r="H91" s="37"/>
    </row>
    <row r="92" spans="2:9" s="63" customFormat="1" ht="13.5" hidden="1" customHeight="1" x14ac:dyDescent="0.2">
      <c r="B92" s="72" t="s">
        <v>71</v>
      </c>
      <c r="C92" s="51">
        <v>825472</v>
      </c>
      <c r="D92" s="45">
        <v>138</v>
      </c>
      <c r="E92" s="40">
        <v>113596904</v>
      </c>
      <c r="F92" s="37">
        <v>858280</v>
      </c>
      <c r="G92" s="37">
        <v>156</v>
      </c>
      <c r="H92" s="37">
        <v>134091659</v>
      </c>
    </row>
    <row r="93" spans="2:9" s="63" customFormat="1" ht="13.5" hidden="1" customHeight="1" x14ac:dyDescent="0.2">
      <c r="B93" s="72"/>
      <c r="C93" s="52">
        <v>825472</v>
      </c>
      <c r="D93" s="53">
        <f>ROUND(E93/C93,1)</f>
        <v>27.5</v>
      </c>
      <c r="E93" s="47">
        <f>ROUND(E92/5,0)</f>
        <v>22719381</v>
      </c>
      <c r="F93" s="40">
        <v>858280</v>
      </c>
      <c r="G93" s="37">
        <f>ROUND(H93/F93,1)</f>
        <v>31.2</v>
      </c>
      <c r="H93" s="40">
        <f>ROUND(H92/5,0)</f>
        <v>26818332</v>
      </c>
    </row>
    <row r="94" spans="2:9" s="74" customFormat="1" ht="13.5" hidden="1" customHeight="1" x14ac:dyDescent="0.2">
      <c r="B94" s="73" t="s">
        <v>71</v>
      </c>
      <c r="C94" s="52">
        <v>825472</v>
      </c>
      <c r="D94" s="53">
        <v>27.5</v>
      </c>
      <c r="E94" s="47">
        <v>22719381</v>
      </c>
      <c r="F94" s="40">
        <f>ROUND(C94/F93*100,1)</f>
        <v>96.2</v>
      </c>
      <c r="G94" s="37">
        <f>ROUND(D94/G93*100,1)</f>
        <v>88.1</v>
      </c>
      <c r="H94" s="40">
        <f>ROUND(E94/H93*100,1)</f>
        <v>84.7</v>
      </c>
    </row>
    <row r="95" spans="2:9" s="63" customFormat="1" ht="13.5" hidden="1" customHeight="1" x14ac:dyDescent="0.2">
      <c r="C95" s="10">
        <v>2006</v>
      </c>
      <c r="D95" s="54"/>
      <c r="E95" s="40"/>
      <c r="F95" s="37">
        <v>2005</v>
      </c>
      <c r="G95" s="37"/>
      <c r="H95" s="37"/>
    </row>
    <row r="96" spans="2:9" s="63" customFormat="1" ht="13.5" hidden="1" customHeight="1" x14ac:dyDescent="0.2">
      <c r="B96" s="72" t="s">
        <v>72</v>
      </c>
      <c r="C96" s="28">
        <v>2390176</v>
      </c>
      <c r="D96" s="19">
        <v>38.5</v>
      </c>
      <c r="E96" s="43">
        <v>92023409</v>
      </c>
      <c r="F96" s="37">
        <v>2529222</v>
      </c>
      <c r="G96" s="55">
        <v>42.9</v>
      </c>
      <c r="H96" s="37">
        <v>108398018</v>
      </c>
    </row>
    <row r="97" spans="2:8" s="74" customFormat="1" ht="13.5" hidden="1" customHeight="1" x14ac:dyDescent="0.2">
      <c r="B97" s="73" t="s">
        <v>72</v>
      </c>
      <c r="C97" s="10">
        <v>2390176</v>
      </c>
      <c r="D97" s="54">
        <v>38.5</v>
      </c>
      <c r="E97" s="40">
        <v>92023409</v>
      </c>
      <c r="F97" s="37">
        <f>ROUND(C96/F96*100,1)</f>
        <v>94.5</v>
      </c>
      <c r="G97" s="37">
        <f>ROUND(D96/G96*100,1)</f>
        <v>89.7</v>
      </c>
      <c r="H97" s="37">
        <f>ROUND(E96/H96*100,1)</f>
        <v>84.9</v>
      </c>
    </row>
    <row r="98" spans="2:8" s="63" customFormat="1" ht="13.5" hidden="1" customHeight="1" x14ac:dyDescent="0.2">
      <c r="C98"/>
      <c r="D98"/>
      <c r="E98"/>
      <c r="F98"/>
      <c r="G98"/>
      <c r="H98"/>
    </row>
    <row r="99" spans="2:8" s="74" customFormat="1" ht="13.5" hidden="1" customHeight="1" x14ac:dyDescent="0.2">
      <c r="B99" s="73" t="s">
        <v>73</v>
      </c>
      <c r="C99">
        <f>C94+C97</f>
        <v>3215648</v>
      </c>
      <c r="D99">
        <f>ROUND(E99/C99,1)</f>
        <v>35.700000000000003</v>
      </c>
      <c r="E99">
        <f>E94+E97</f>
        <v>114742790</v>
      </c>
      <c r="F99">
        <f>ROUND(C99/C75*100,1)</f>
        <v>94.9</v>
      </c>
      <c r="G99">
        <f>ROUND(D99/D75*100,1)</f>
        <v>89.5</v>
      </c>
      <c r="H99">
        <f>ROUND(E99/E75*100,1)</f>
        <v>84.9</v>
      </c>
    </row>
    <row r="100" spans="2:8" s="63" customFormat="1" ht="13.5" hidden="1" customHeight="1" x14ac:dyDescent="0.2">
      <c r="C100"/>
      <c r="D100"/>
      <c r="E100"/>
      <c r="F100"/>
      <c r="G100"/>
      <c r="H100"/>
    </row>
    <row r="101" spans="2:8" ht="33" customHeight="1" x14ac:dyDescent="0.2">
      <c r="C101" s="35"/>
      <c r="D101" s="35"/>
      <c r="E101" s="35"/>
    </row>
    <row r="102" spans="2:8" ht="25.5" customHeight="1" x14ac:dyDescent="0.2">
      <c r="C102" s="35"/>
      <c r="D102" s="35"/>
      <c r="E102" s="35"/>
    </row>
    <row r="103" spans="2:8" ht="17.100000000000001" customHeight="1" x14ac:dyDescent="0.2">
      <c r="C103" s="35"/>
      <c r="D103" s="35"/>
      <c r="E103" s="35"/>
    </row>
    <row r="104" spans="2:8" ht="17.100000000000001" customHeight="1" x14ac:dyDescent="0.2">
      <c r="C104" s="35"/>
      <c r="D104" s="35"/>
      <c r="E104" s="35"/>
    </row>
    <row r="105" spans="2:8" ht="17.100000000000001" customHeight="1" x14ac:dyDescent="0.2">
      <c r="C105" s="35"/>
      <c r="D105" s="35"/>
      <c r="E105" s="35"/>
    </row>
    <row r="106" spans="2:8" ht="17.100000000000001" customHeight="1" x14ac:dyDescent="0.2">
      <c r="C106" s="35"/>
      <c r="D106" s="35"/>
      <c r="E106" s="35"/>
    </row>
    <row r="107" spans="2:8" ht="17.100000000000001" customHeight="1" x14ac:dyDescent="0.2">
      <c r="C107" s="35"/>
      <c r="D107" s="35"/>
      <c r="E107" s="35"/>
    </row>
    <row r="108" spans="2:8" ht="24.75" customHeight="1" x14ac:dyDescent="0.2">
      <c r="C108" s="35"/>
      <c r="D108" s="35"/>
      <c r="E108" s="35"/>
    </row>
    <row r="109" spans="2:8" ht="17.100000000000001" customHeight="1" x14ac:dyDescent="0.2">
      <c r="C109" s="35"/>
      <c r="D109" s="35"/>
      <c r="E109" s="35"/>
    </row>
    <row r="110" spans="2:8" ht="17.100000000000001" customHeight="1" x14ac:dyDescent="0.2">
      <c r="C110" s="35"/>
      <c r="D110" s="35"/>
      <c r="E110" s="35"/>
    </row>
    <row r="111" spans="2:8" ht="17.100000000000001" customHeight="1" x14ac:dyDescent="0.2">
      <c r="C111" s="35"/>
      <c r="D111" s="35"/>
      <c r="E111" s="35"/>
    </row>
    <row r="112" spans="2:8" ht="17.100000000000001" customHeight="1" x14ac:dyDescent="0.2">
      <c r="C112" s="35"/>
      <c r="D112" s="35"/>
      <c r="E112" s="35"/>
    </row>
    <row r="113" ht="17.100000000000001" customHeight="1" x14ac:dyDescent="0.2"/>
    <row r="114" ht="17.100000000000001" customHeight="1" x14ac:dyDescent="0.2"/>
    <row r="115" ht="17.100000000000001" customHeight="1" x14ac:dyDescent="0.2"/>
    <row r="116" ht="17.100000000000001" customHeight="1" x14ac:dyDescent="0.2"/>
    <row r="117" ht="17.100000000000001" customHeight="1" x14ac:dyDescent="0.2"/>
    <row r="118" ht="17.100000000000001" customHeight="1" x14ac:dyDescent="0.2"/>
    <row r="119" ht="17.100000000000001" customHeight="1" x14ac:dyDescent="0.2"/>
    <row r="120" ht="17.100000000000001" customHeight="1" x14ac:dyDescent="0.2"/>
    <row r="121" ht="17.100000000000001" customHeight="1" x14ac:dyDescent="0.2"/>
    <row r="122" ht="17.100000000000001" customHeight="1" x14ac:dyDescent="0.2"/>
    <row r="123" ht="17.100000000000001" customHeight="1" x14ac:dyDescent="0.2"/>
  </sheetData>
  <mergeCells count="5">
    <mergeCell ref="B3:B4"/>
    <mergeCell ref="C3:C4"/>
    <mergeCell ref="D3:D4"/>
    <mergeCell ref="E3:E4"/>
    <mergeCell ref="F4:H4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37"/>
  <sheetViews>
    <sheetView workbookViewId="0">
      <selection activeCell="B12" sqref="B12"/>
    </sheetView>
  </sheetViews>
  <sheetFormatPr defaultRowHeight="12.75" x14ac:dyDescent="0.2"/>
  <cols>
    <col min="1" max="1" width="2.28515625" customWidth="1"/>
    <col min="2" max="2" width="31.140625" customWidth="1"/>
    <col min="3" max="3" width="13.5703125" customWidth="1"/>
    <col min="4" max="4" width="11.140625" customWidth="1"/>
    <col min="5" max="5" width="13.28515625" bestFit="1" customWidth="1"/>
    <col min="6" max="6" width="12.85546875" customWidth="1"/>
    <col min="7" max="7" width="9.85546875" customWidth="1"/>
    <col min="8" max="8" width="12.85546875" customWidth="1"/>
    <col min="9" max="9" width="8" customWidth="1"/>
    <col min="10" max="11" width="0" hidden="1" customWidth="1"/>
    <col min="12" max="12" width="10.42578125" hidden="1" customWidth="1"/>
    <col min="13" max="16" width="0" hidden="1" customWidth="1"/>
    <col min="19" max="19" width="9.140625" customWidth="1"/>
  </cols>
  <sheetData>
    <row r="1" spans="2:9" ht="14.25" x14ac:dyDescent="0.2">
      <c r="B1" s="76"/>
      <c r="H1" s="1">
        <v>81</v>
      </c>
    </row>
    <row r="2" spans="2:9" ht="20.25" customHeight="1" x14ac:dyDescent="0.2">
      <c r="B2" s="2" t="s">
        <v>119</v>
      </c>
      <c r="C2" s="3"/>
      <c r="I2" s="61"/>
    </row>
    <row r="3" spans="2:9" ht="44.25" customHeight="1" x14ac:dyDescent="0.2">
      <c r="B3" s="163" t="s">
        <v>0</v>
      </c>
      <c r="C3" s="165" t="s">
        <v>42</v>
      </c>
      <c r="D3" s="166" t="s">
        <v>4</v>
      </c>
      <c r="E3" s="166" t="s">
        <v>5</v>
      </c>
      <c r="F3" s="82" t="s">
        <v>74</v>
      </c>
      <c r="G3" s="83" t="s">
        <v>6</v>
      </c>
      <c r="H3" s="83" t="s">
        <v>7</v>
      </c>
    </row>
    <row r="4" spans="2:9" ht="19.5" customHeight="1" x14ac:dyDescent="0.2">
      <c r="B4" s="164"/>
      <c r="C4" s="165"/>
      <c r="D4" s="166"/>
      <c r="E4" s="167"/>
      <c r="F4" s="168" t="s">
        <v>112</v>
      </c>
      <c r="G4" s="169"/>
      <c r="H4" s="169"/>
    </row>
    <row r="5" spans="2:9" ht="12" customHeight="1" x14ac:dyDescent="0.2">
      <c r="B5" s="4"/>
      <c r="C5" s="5"/>
      <c r="D5" s="6"/>
      <c r="E5" s="7"/>
      <c r="F5" s="8"/>
      <c r="G5" s="8"/>
      <c r="H5" s="9"/>
    </row>
    <row r="6" spans="2:9" ht="30" customHeight="1" x14ac:dyDescent="0.25">
      <c r="B6" s="91" t="s">
        <v>51</v>
      </c>
      <c r="C6" s="10">
        <v>65232</v>
      </c>
      <c r="D6" s="11">
        <v>5.0999999999999996</v>
      </c>
      <c r="E6" s="12">
        <v>331864</v>
      </c>
      <c r="F6" s="11">
        <v>133.5</v>
      </c>
      <c r="G6" s="11">
        <v>72.900000000000006</v>
      </c>
      <c r="H6" s="11">
        <v>97.2</v>
      </c>
    </row>
    <row r="7" spans="2:9" ht="24" customHeight="1" x14ac:dyDescent="0.25">
      <c r="B7" s="92" t="s">
        <v>52</v>
      </c>
      <c r="C7" s="10">
        <v>6765</v>
      </c>
      <c r="D7" s="11">
        <v>3.5</v>
      </c>
      <c r="E7" s="12">
        <v>23495</v>
      </c>
      <c r="F7" s="11">
        <v>92</v>
      </c>
      <c r="G7" s="11">
        <v>74.5</v>
      </c>
      <c r="H7" s="11">
        <v>68</v>
      </c>
    </row>
    <row r="8" spans="2:9" ht="24" customHeight="1" x14ac:dyDescent="0.25">
      <c r="B8" s="92" t="s">
        <v>53</v>
      </c>
      <c r="C8" s="10">
        <v>4923</v>
      </c>
      <c r="D8" s="11">
        <v>3.6</v>
      </c>
      <c r="E8" s="12">
        <v>17577</v>
      </c>
      <c r="F8" s="11">
        <v>127.7</v>
      </c>
      <c r="G8" s="11">
        <v>92.3</v>
      </c>
      <c r="H8" s="11">
        <v>115.5</v>
      </c>
    </row>
    <row r="9" spans="2:9" ht="24" customHeight="1" x14ac:dyDescent="0.25">
      <c r="B9" s="92" t="s">
        <v>54</v>
      </c>
      <c r="C9" s="10">
        <v>104</v>
      </c>
      <c r="D9" s="11">
        <v>7.3</v>
      </c>
      <c r="E9" s="12">
        <v>763</v>
      </c>
      <c r="F9" s="11">
        <v>102</v>
      </c>
      <c r="G9" s="11">
        <v>74.5</v>
      </c>
      <c r="H9" s="11">
        <v>76</v>
      </c>
    </row>
    <row r="10" spans="2:9" ht="24" customHeight="1" x14ac:dyDescent="0.25">
      <c r="B10" s="92" t="s">
        <v>55</v>
      </c>
      <c r="C10" s="10">
        <v>25207</v>
      </c>
      <c r="D10" s="11">
        <v>5</v>
      </c>
      <c r="E10" s="12">
        <v>118586</v>
      </c>
      <c r="F10" s="11">
        <v>219.7</v>
      </c>
      <c r="G10" s="11">
        <v>58.8</v>
      </c>
      <c r="H10" s="11">
        <v>121.2</v>
      </c>
    </row>
    <row r="11" spans="2:9" ht="24" customHeight="1" x14ac:dyDescent="0.25">
      <c r="B11" s="92" t="s">
        <v>56</v>
      </c>
      <c r="C11" s="10">
        <v>14051</v>
      </c>
      <c r="D11" s="11">
        <v>6.4</v>
      </c>
      <c r="E11" s="12">
        <v>90616</v>
      </c>
      <c r="F11" s="11">
        <v>72.7</v>
      </c>
      <c r="G11" s="11">
        <v>84.2</v>
      </c>
      <c r="H11" s="11">
        <v>61.7</v>
      </c>
    </row>
    <row r="12" spans="2:9" ht="24" customHeight="1" x14ac:dyDescent="0.25">
      <c r="B12" s="92" t="s">
        <v>57</v>
      </c>
      <c r="C12" s="10">
        <v>14182</v>
      </c>
      <c r="D12" s="11">
        <v>5.7</v>
      </c>
      <c r="E12" s="12">
        <v>80827</v>
      </c>
      <c r="F12" s="11">
        <v>210.4</v>
      </c>
      <c r="G12" s="11">
        <v>83.8</v>
      </c>
      <c r="H12" s="11">
        <v>175.6</v>
      </c>
    </row>
    <row r="13" spans="2:9" ht="33" customHeight="1" x14ac:dyDescent="0.25">
      <c r="B13" s="91" t="s">
        <v>58</v>
      </c>
      <c r="C13" s="10">
        <v>445792</v>
      </c>
      <c r="D13" s="102">
        <v>183</v>
      </c>
      <c r="E13" s="12">
        <v>81634142</v>
      </c>
      <c r="F13" s="11">
        <v>121.7</v>
      </c>
      <c r="G13" s="11">
        <v>74</v>
      </c>
      <c r="H13" s="11">
        <v>90.1</v>
      </c>
    </row>
    <row r="14" spans="2:9" ht="24" customHeight="1" x14ac:dyDescent="0.25">
      <c r="B14" s="92" t="s">
        <v>52</v>
      </c>
      <c r="C14" s="10">
        <v>48053</v>
      </c>
      <c r="D14" s="102">
        <v>214</v>
      </c>
      <c r="E14" s="12">
        <v>10259532</v>
      </c>
      <c r="F14" s="11">
        <v>114.2</v>
      </c>
      <c r="G14" s="11">
        <v>81.8</v>
      </c>
      <c r="H14" s="11">
        <v>93.2</v>
      </c>
    </row>
    <row r="15" spans="2:9" ht="24" customHeight="1" x14ac:dyDescent="0.25">
      <c r="B15" s="92" t="s">
        <v>53</v>
      </c>
      <c r="C15" s="10">
        <v>40183</v>
      </c>
      <c r="D15" s="102">
        <v>250</v>
      </c>
      <c r="E15" s="12">
        <v>10040897</v>
      </c>
      <c r="F15" s="11">
        <v>152.5</v>
      </c>
      <c r="G15" s="11">
        <v>78.7</v>
      </c>
      <c r="H15" s="11">
        <v>120</v>
      </c>
    </row>
    <row r="16" spans="2:9" ht="24" customHeight="1" x14ac:dyDescent="0.25">
      <c r="B16" s="92" t="s">
        <v>54</v>
      </c>
      <c r="C16" s="10">
        <v>1106</v>
      </c>
      <c r="D16" s="102">
        <v>165</v>
      </c>
      <c r="E16" s="12">
        <v>182108</v>
      </c>
      <c r="F16" s="11">
        <v>61.3</v>
      </c>
      <c r="G16" s="11">
        <v>78.5</v>
      </c>
      <c r="H16" s="11">
        <v>48.1</v>
      </c>
    </row>
    <row r="17" spans="2:15" ht="33" customHeight="1" x14ac:dyDescent="0.25">
      <c r="B17" s="92" t="s">
        <v>55</v>
      </c>
      <c r="C17" s="10">
        <v>117520</v>
      </c>
      <c r="D17" s="102">
        <v>151</v>
      </c>
      <c r="E17" s="12">
        <v>17775485</v>
      </c>
      <c r="F17" s="11" t="s">
        <v>87</v>
      </c>
      <c r="G17" s="11">
        <v>84.7</v>
      </c>
      <c r="H17" s="11" t="s">
        <v>87</v>
      </c>
    </row>
    <row r="18" spans="2:15" ht="24" customHeight="1" x14ac:dyDescent="0.25">
      <c r="B18" s="92" t="s">
        <v>56</v>
      </c>
      <c r="C18" s="10">
        <v>175476</v>
      </c>
      <c r="D18" s="102">
        <v>183</v>
      </c>
      <c r="E18" s="12">
        <v>32120929</v>
      </c>
      <c r="F18" s="11">
        <v>83.4</v>
      </c>
      <c r="G18" s="11">
        <v>73.400000000000006</v>
      </c>
      <c r="H18" s="11">
        <v>61.2</v>
      </c>
    </row>
    <row r="19" spans="2:15" ht="24" customHeight="1" x14ac:dyDescent="0.25">
      <c r="B19" s="92" t="s">
        <v>57</v>
      </c>
      <c r="C19" s="10">
        <v>63454</v>
      </c>
      <c r="D19" s="102">
        <v>177</v>
      </c>
      <c r="E19" s="12">
        <v>11255191</v>
      </c>
      <c r="F19" s="11">
        <v>82.4</v>
      </c>
      <c r="G19" s="11">
        <v>81</v>
      </c>
      <c r="H19" s="11">
        <v>66.900000000000006</v>
      </c>
    </row>
    <row r="20" spans="2:15" ht="24" customHeight="1" x14ac:dyDescent="0.25">
      <c r="B20" s="85" t="s">
        <v>38</v>
      </c>
      <c r="C20" s="10">
        <v>9345</v>
      </c>
      <c r="D20" s="102">
        <v>361</v>
      </c>
      <c r="E20" s="12">
        <v>3374404</v>
      </c>
      <c r="F20" s="11">
        <v>83.2</v>
      </c>
      <c r="G20" s="11">
        <v>75.2</v>
      </c>
      <c r="H20" s="11">
        <v>62.5</v>
      </c>
    </row>
    <row r="21" spans="2:15" ht="24" customHeight="1" x14ac:dyDescent="0.25">
      <c r="B21" s="96" t="s">
        <v>1</v>
      </c>
      <c r="C21" s="10"/>
      <c r="D21" s="102"/>
      <c r="E21" s="12"/>
      <c r="F21" s="11"/>
      <c r="G21" s="11"/>
      <c r="H21" s="11"/>
    </row>
    <row r="22" spans="2:15" ht="24" customHeight="1" x14ac:dyDescent="0.25">
      <c r="B22" s="88" t="s">
        <v>39</v>
      </c>
      <c r="C22" s="10">
        <v>7493</v>
      </c>
      <c r="D22" s="102">
        <v>374</v>
      </c>
      <c r="E22" s="12">
        <v>2804527</v>
      </c>
      <c r="F22" s="11">
        <v>75.2</v>
      </c>
      <c r="G22" s="11">
        <v>76.3</v>
      </c>
      <c r="H22" s="11">
        <v>57.4</v>
      </c>
    </row>
    <row r="23" spans="2:15" s="3" customFormat="1" ht="24" customHeight="1" x14ac:dyDescent="0.25">
      <c r="B23" s="90" t="s">
        <v>60</v>
      </c>
      <c r="C23" s="10">
        <v>541060</v>
      </c>
      <c r="D23" s="102">
        <v>358</v>
      </c>
      <c r="E23" s="12">
        <v>193502455</v>
      </c>
      <c r="F23" s="11">
        <v>102.7</v>
      </c>
      <c r="G23" s="11">
        <v>74.5</v>
      </c>
      <c r="H23" s="11">
        <v>76.400000000000006</v>
      </c>
      <c r="J23" s="3" t="e">
        <f>ROUND(C23/#REF!*100,1)</f>
        <v>#REF!</v>
      </c>
      <c r="K23" s="3" t="e">
        <f>ROUND(D23/#REF!*100,1)</f>
        <v>#REF!</v>
      </c>
      <c r="L23" s="3" t="e">
        <f>ROUND(E23/#REF!*100,1)</f>
        <v>#REF!</v>
      </c>
      <c r="M23" s="13" t="e">
        <f>F23-J23</f>
        <v>#REF!</v>
      </c>
      <c r="N23" s="13" t="e">
        <f>G23-K23</f>
        <v>#REF!</v>
      </c>
      <c r="O23" s="13" t="e">
        <f>H23-L23</f>
        <v>#REF!</v>
      </c>
    </row>
    <row r="24" spans="2:15" s="3" customFormat="1" ht="45.75" customHeight="1" x14ac:dyDescent="0.25">
      <c r="B24" s="98" t="s">
        <v>85</v>
      </c>
      <c r="C24" s="10">
        <v>3038541</v>
      </c>
      <c r="D24" s="11">
        <v>40.299999999999997</v>
      </c>
      <c r="E24" s="12">
        <v>122389209</v>
      </c>
      <c r="F24" s="11">
        <v>99</v>
      </c>
      <c r="G24" s="11">
        <v>80.099999999999994</v>
      </c>
      <c r="H24" s="11">
        <v>79.2</v>
      </c>
      <c r="J24" s="3" t="e">
        <f>ROUND(C24/#REF!*100,1)</f>
        <v>#REF!</v>
      </c>
      <c r="K24" s="3" t="e">
        <f>ROUND(D24/#REF!*100,1)</f>
        <v>#REF!</v>
      </c>
      <c r="L24" s="3" t="e">
        <f>ROUND(E24/#REF!*100,1)</f>
        <v>#REF!</v>
      </c>
      <c r="M24" s="13" t="e">
        <f t="shared" ref="M24:O32" si="0">F24-J24</f>
        <v>#REF!</v>
      </c>
      <c r="N24" s="13" t="e">
        <f t="shared" si="0"/>
        <v>#REF!</v>
      </c>
      <c r="O24" s="13" t="e">
        <f t="shared" si="0"/>
        <v>#REF!</v>
      </c>
    </row>
    <row r="25" spans="2:15" s="3" customFormat="1" ht="24" customHeight="1" x14ac:dyDescent="0.25">
      <c r="B25" s="99" t="s">
        <v>82</v>
      </c>
      <c r="C25" s="10">
        <v>2620055</v>
      </c>
      <c r="D25" s="11">
        <v>41.9</v>
      </c>
      <c r="E25" s="12">
        <v>109879399</v>
      </c>
      <c r="F25" s="11">
        <v>100.7</v>
      </c>
      <c r="G25" s="11">
        <v>79.8</v>
      </c>
      <c r="H25" s="11">
        <v>80.5</v>
      </c>
      <c r="J25" s="3" t="e">
        <f>ROUND(C25/#REF!*100,1)</f>
        <v>#REF!</v>
      </c>
      <c r="K25" s="3" t="e">
        <f>ROUND(D25/#REF!*100,1)</f>
        <v>#REF!</v>
      </c>
      <c r="L25" s="3" t="e">
        <f>ROUND(E25/#REF!*100,1)</f>
        <v>#REF!</v>
      </c>
      <c r="M25" s="13" t="e">
        <f t="shared" si="0"/>
        <v>#REF!</v>
      </c>
      <c r="N25" s="13" t="e">
        <f t="shared" si="0"/>
        <v>#REF!</v>
      </c>
      <c r="O25" s="13" t="e">
        <f t="shared" si="0"/>
        <v>#REF!</v>
      </c>
    </row>
    <row r="26" spans="2:15" s="3" customFormat="1" ht="24" customHeight="1" x14ac:dyDescent="0.25">
      <c r="B26" s="92" t="s">
        <v>83</v>
      </c>
      <c r="C26" s="10">
        <v>418486</v>
      </c>
      <c r="D26" s="11">
        <v>29.9</v>
      </c>
      <c r="E26" s="12">
        <v>12509810</v>
      </c>
      <c r="F26" s="11">
        <v>89.4</v>
      </c>
      <c r="G26" s="11">
        <v>77.5</v>
      </c>
      <c r="H26" s="11">
        <v>69.2</v>
      </c>
      <c r="J26" s="3" t="e">
        <f>ROUND(C26/#REF!*100,1)</f>
        <v>#REF!</v>
      </c>
      <c r="K26" s="3" t="e">
        <f>ROUND(D26/#REF!*100,1)</f>
        <v>#REF!</v>
      </c>
      <c r="L26" s="3" t="e">
        <f>ROUND(E26/#REF!*100,1)</f>
        <v>#REF!</v>
      </c>
      <c r="M26" s="13" t="e">
        <f t="shared" si="0"/>
        <v>#REF!</v>
      </c>
      <c r="N26" s="13" t="e">
        <f t="shared" si="0"/>
        <v>#REF!</v>
      </c>
      <c r="O26" s="13" t="e">
        <f t="shared" si="0"/>
        <v>#REF!</v>
      </c>
    </row>
    <row r="27" spans="2:15" s="3" customFormat="1" ht="24" customHeight="1" x14ac:dyDescent="0.25">
      <c r="B27" s="100" t="s">
        <v>62</v>
      </c>
      <c r="C27" s="10">
        <v>6677812</v>
      </c>
      <c r="D27" s="11">
        <v>35.9</v>
      </c>
      <c r="E27" s="12">
        <v>239787806</v>
      </c>
      <c r="F27" s="11">
        <v>100.8</v>
      </c>
      <c r="G27" s="11">
        <v>86.1</v>
      </c>
      <c r="H27" s="11">
        <v>86.8</v>
      </c>
      <c r="J27" s="3" t="e">
        <f>ROUND(C27/#REF!*100,1)</f>
        <v>#REF!</v>
      </c>
      <c r="K27" s="3" t="e">
        <f>ROUND(D27/#REF!*100,1)</f>
        <v>#REF!</v>
      </c>
      <c r="L27" s="3" t="e">
        <f>ROUND(E27/#REF!*100,1)</f>
        <v>#REF!</v>
      </c>
      <c r="M27" s="13" t="e">
        <f t="shared" si="0"/>
        <v>#REF!</v>
      </c>
      <c r="N27" s="13" t="e">
        <f t="shared" si="0"/>
        <v>#REF!</v>
      </c>
      <c r="O27" s="13" t="e">
        <f t="shared" si="0"/>
        <v>#REF!</v>
      </c>
    </row>
    <row r="28" spans="2:15" s="3" customFormat="1" ht="24" customHeight="1" x14ac:dyDescent="0.25">
      <c r="B28" s="98" t="s">
        <v>63</v>
      </c>
      <c r="C28" s="11" t="s">
        <v>64</v>
      </c>
      <c r="D28" s="11" t="s">
        <v>64</v>
      </c>
      <c r="E28" s="102">
        <v>6456929</v>
      </c>
      <c r="F28" s="11" t="s">
        <v>64</v>
      </c>
      <c r="G28" s="11" t="s">
        <v>64</v>
      </c>
      <c r="H28" s="11">
        <v>154.4</v>
      </c>
      <c r="J28" s="3" t="e">
        <f>ROUND(C28/#REF!*100,1)</f>
        <v>#VALUE!</v>
      </c>
      <c r="K28" s="3" t="e">
        <f>ROUND(D28/#REF!*100,1)</f>
        <v>#VALUE!</v>
      </c>
      <c r="L28" s="3" t="e">
        <f>ROUND(E28/#REF!*100,1)</f>
        <v>#REF!</v>
      </c>
      <c r="M28" s="13" t="e">
        <f t="shared" si="0"/>
        <v>#VALUE!</v>
      </c>
      <c r="N28" s="13" t="e">
        <f t="shared" si="0"/>
        <v>#VALUE!</v>
      </c>
      <c r="O28" s="13" t="e">
        <f t="shared" si="0"/>
        <v>#REF!</v>
      </c>
    </row>
    <row r="29" spans="2:15" s="3" customFormat="1" ht="24" customHeight="1" x14ac:dyDescent="0.25">
      <c r="B29" s="98" t="s">
        <v>65</v>
      </c>
      <c r="C29" s="11" t="s">
        <v>64</v>
      </c>
      <c r="D29" s="11" t="s">
        <v>64</v>
      </c>
      <c r="E29" s="102">
        <v>663728</v>
      </c>
      <c r="F29" s="11" t="s">
        <v>64</v>
      </c>
      <c r="G29" s="11" t="s">
        <v>64</v>
      </c>
      <c r="H29" s="11">
        <v>97.5</v>
      </c>
      <c r="J29" s="3" t="e">
        <f>ROUND(C29/#REF!*100,1)</f>
        <v>#VALUE!</v>
      </c>
      <c r="K29" s="3" t="e">
        <f>ROUND(D29/#REF!*100,1)</f>
        <v>#VALUE!</v>
      </c>
      <c r="L29" s="3" t="e">
        <f>ROUND(E29/#REF!*100,1)</f>
        <v>#REF!</v>
      </c>
      <c r="M29" s="13" t="e">
        <f t="shared" si="0"/>
        <v>#VALUE!</v>
      </c>
      <c r="N29" s="13" t="e">
        <f t="shared" si="0"/>
        <v>#VALUE!</v>
      </c>
      <c r="O29" s="13" t="e">
        <f t="shared" si="0"/>
        <v>#REF!</v>
      </c>
    </row>
    <row r="30" spans="2:15" s="3" customFormat="1" ht="24" customHeight="1" x14ac:dyDescent="0.25">
      <c r="B30" s="98" t="s">
        <v>66</v>
      </c>
      <c r="C30" s="11" t="s">
        <v>64</v>
      </c>
      <c r="D30" s="11" t="s">
        <v>64</v>
      </c>
      <c r="E30" s="102">
        <v>46244470</v>
      </c>
      <c r="F30" s="11" t="s">
        <v>64</v>
      </c>
      <c r="G30" s="11" t="s">
        <v>64</v>
      </c>
      <c r="H30" s="11">
        <v>69.5</v>
      </c>
      <c r="J30" s="3" t="e">
        <f>ROUND(C30/#REF!*100,1)</f>
        <v>#VALUE!</v>
      </c>
      <c r="K30" s="3" t="e">
        <f>ROUND(D30/#REF!*100,1)</f>
        <v>#VALUE!</v>
      </c>
      <c r="L30" s="3" t="e">
        <f>ROUND(E30/#REF!*100,1)</f>
        <v>#REF!</v>
      </c>
      <c r="M30" s="13" t="e">
        <f t="shared" si="0"/>
        <v>#VALUE!</v>
      </c>
      <c r="N30" s="13" t="e">
        <f t="shared" si="0"/>
        <v>#VALUE!</v>
      </c>
      <c r="O30" s="13" t="e">
        <f t="shared" si="0"/>
        <v>#REF!</v>
      </c>
    </row>
    <row r="31" spans="2:15" s="3" customFormat="1" ht="24" customHeight="1" x14ac:dyDescent="0.25">
      <c r="B31" s="98" t="s">
        <v>67</v>
      </c>
      <c r="C31" s="11" t="s">
        <v>64</v>
      </c>
      <c r="D31" s="11" t="s">
        <v>64</v>
      </c>
      <c r="E31" s="102">
        <v>45232148</v>
      </c>
      <c r="F31" s="11" t="s">
        <v>64</v>
      </c>
      <c r="G31" s="11" t="s">
        <v>64</v>
      </c>
      <c r="H31" s="11">
        <v>69.7</v>
      </c>
      <c r="J31" s="3" t="e">
        <f>ROUND(C31/#REF!*100,1)</f>
        <v>#VALUE!</v>
      </c>
      <c r="K31" s="3" t="e">
        <f>ROUND(D31/#REF!*100,1)</f>
        <v>#VALUE!</v>
      </c>
      <c r="L31" s="3" t="e">
        <f>ROUND(E31/#REF!*100,1)</f>
        <v>#REF!</v>
      </c>
      <c r="M31" s="13" t="e">
        <f t="shared" si="0"/>
        <v>#VALUE!</v>
      </c>
      <c r="N31" s="13" t="e">
        <f t="shared" si="0"/>
        <v>#VALUE!</v>
      </c>
      <c r="O31" s="13" t="e">
        <f t="shared" si="0"/>
        <v>#REF!</v>
      </c>
    </row>
    <row r="32" spans="2:15" s="3" customFormat="1" ht="24" customHeight="1" x14ac:dyDescent="0.25">
      <c r="B32" s="98" t="s">
        <v>68</v>
      </c>
      <c r="C32" s="10">
        <v>188212</v>
      </c>
      <c r="D32" s="102">
        <v>100</v>
      </c>
      <c r="E32" s="12">
        <v>18781419</v>
      </c>
      <c r="F32" s="11">
        <v>109.9</v>
      </c>
      <c r="G32" s="11">
        <v>81.3</v>
      </c>
      <c r="H32" s="11">
        <v>89.3</v>
      </c>
      <c r="J32" s="3" t="e">
        <f>ROUND(C32/#REF!*100,1)</f>
        <v>#REF!</v>
      </c>
      <c r="K32" s="3" t="e">
        <f>ROUND(D32/#REF!*100,1)</f>
        <v>#REF!</v>
      </c>
      <c r="L32" s="3" t="e">
        <f>ROUND(E32/#REF!*100,1)</f>
        <v>#REF!</v>
      </c>
      <c r="M32" s="13" t="e">
        <f t="shared" si="0"/>
        <v>#REF!</v>
      </c>
      <c r="N32" s="13" t="e">
        <f t="shared" si="0"/>
        <v>#REF!</v>
      </c>
      <c r="O32" s="13" t="e">
        <f t="shared" si="0"/>
        <v>#REF!</v>
      </c>
    </row>
    <row r="33" spans="2:15" s="23" customFormat="1" ht="24" customHeight="1" x14ac:dyDescent="0.25">
      <c r="B33" s="90" t="s">
        <v>69</v>
      </c>
      <c r="C33" s="10">
        <v>19484</v>
      </c>
      <c r="D33" s="11" t="s">
        <v>64</v>
      </c>
      <c r="E33" s="11" t="s">
        <v>64</v>
      </c>
      <c r="F33" s="11">
        <v>176.9</v>
      </c>
      <c r="G33" s="11" t="s">
        <v>64</v>
      </c>
      <c r="H33" s="11" t="s">
        <v>64</v>
      </c>
      <c r="J33" s="3"/>
      <c r="K33" s="3"/>
      <c r="L33" s="3"/>
      <c r="M33" s="13"/>
      <c r="N33" s="13"/>
      <c r="O33" s="13"/>
    </row>
    <row r="34" spans="2:15" s="3" customFormat="1" ht="16.5" customHeight="1" x14ac:dyDescent="0.2">
      <c r="C34" s="43"/>
      <c r="D34" s="65"/>
      <c r="E34" s="43"/>
      <c r="F34" s="101"/>
      <c r="G34" s="101"/>
      <c r="H34" s="101"/>
      <c r="M34" s="13"/>
      <c r="N34" s="13"/>
      <c r="O34" s="13"/>
    </row>
    <row r="35" spans="2:15" s="3" customFormat="1" ht="16.5" customHeight="1" x14ac:dyDescent="0.2">
      <c r="C35" s="43"/>
      <c r="D35" s="65"/>
      <c r="E35" s="43"/>
      <c r="F35" s="64"/>
      <c r="G35" s="64"/>
      <c r="H35" s="64"/>
      <c r="M35" s="13"/>
      <c r="N35" s="13"/>
      <c r="O35" s="13"/>
    </row>
    <row r="37" spans="2:15" x14ac:dyDescent="0.2">
      <c r="C37" s="108"/>
      <c r="D37" s="108"/>
      <c r="E37" s="108"/>
    </row>
  </sheetData>
  <mergeCells count="5">
    <mergeCell ref="B3:B4"/>
    <mergeCell ref="C3:C4"/>
    <mergeCell ref="D3:D4"/>
    <mergeCell ref="E3:E4"/>
    <mergeCell ref="F4:H4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127"/>
  <sheetViews>
    <sheetView topLeftCell="A13" zoomScaleNormal="100" zoomScaleSheetLayoutView="100" workbookViewId="0">
      <selection activeCell="B12" sqref="B12"/>
    </sheetView>
  </sheetViews>
  <sheetFormatPr defaultRowHeight="12.75" x14ac:dyDescent="0.2"/>
  <cols>
    <col min="1" max="1" width="2.28515625" customWidth="1"/>
    <col min="2" max="2" width="31.140625" customWidth="1"/>
    <col min="3" max="3" width="13.5703125" customWidth="1"/>
    <col min="4" max="4" width="11.140625" customWidth="1"/>
    <col min="5" max="5" width="12.5703125" bestFit="1" customWidth="1"/>
    <col min="6" max="6" width="12.85546875" customWidth="1"/>
    <col min="7" max="7" width="9.85546875" customWidth="1"/>
    <col min="8" max="8" width="12.85546875" customWidth="1"/>
    <col min="9" max="9" width="8" customWidth="1"/>
    <col min="10" max="11" width="0" hidden="1" customWidth="1"/>
    <col min="12" max="12" width="10.42578125" hidden="1" customWidth="1"/>
    <col min="13" max="16" width="0" hidden="1" customWidth="1"/>
  </cols>
  <sheetData>
    <row r="1" spans="2:15" ht="14.25" x14ac:dyDescent="0.2">
      <c r="B1" s="76">
        <v>82</v>
      </c>
      <c r="H1" s="1"/>
    </row>
    <row r="2" spans="2:15" ht="20.25" customHeight="1" x14ac:dyDescent="0.2">
      <c r="B2" s="2" t="s">
        <v>120</v>
      </c>
      <c r="C2" s="3"/>
      <c r="I2" s="61"/>
    </row>
    <row r="3" spans="2:15" ht="44.25" customHeight="1" x14ac:dyDescent="0.2">
      <c r="B3" s="163" t="s">
        <v>0</v>
      </c>
      <c r="C3" s="165" t="s">
        <v>3</v>
      </c>
      <c r="D3" s="166" t="s">
        <v>4</v>
      </c>
      <c r="E3" s="166" t="s">
        <v>5</v>
      </c>
      <c r="F3" s="82" t="s">
        <v>74</v>
      </c>
      <c r="G3" s="83" t="s">
        <v>6</v>
      </c>
      <c r="H3" s="83" t="s">
        <v>7</v>
      </c>
    </row>
    <row r="4" spans="2:15" ht="33" customHeight="1" x14ac:dyDescent="0.2">
      <c r="B4" s="164"/>
      <c r="C4" s="165"/>
      <c r="D4" s="166"/>
      <c r="E4" s="167"/>
      <c r="F4" s="168" t="s">
        <v>112</v>
      </c>
      <c r="G4" s="169"/>
      <c r="H4" s="169"/>
    </row>
    <row r="5" spans="2:15" ht="12" customHeight="1" x14ac:dyDescent="0.2">
      <c r="B5" s="4"/>
      <c r="C5" s="5"/>
      <c r="D5" s="6"/>
      <c r="E5" s="7"/>
      <c r="F5" s="8"/>
      <c r="G5" s="8"/>
      <c r="H5" s="9"/>
    </row>
    <row r="6" spans="2:15" s="3" customFormat="1" ht="24" customHeight="1" x14ac:dyDescent="0.25">
      <c r="B6" s="85" t="s">
        <v>8</v>
      </c>
      <c r="C6" s="10">
        <v>6857065</v>
      </c>
      <c r="D6" s="11">
        <v>35.299999999999997</v>
      </c>
      <c r="E6" s="12">
        <v>241786120</v>
      </c>
      <c r="F6" s="11">
        <v>100.8</v>
      </c>
      <c r="G6" s="11">
        <v>87.4</v>
      </c>
      <c r="H6" s="11">
        <v>87.9</v>
      </c>
      <c r="J6" s="3">
        <f t="shared" ref="J6:J27" si="0">ROUND(C6/C50*100,1)</f>
        <v>82.3</v>
      </c>
      <c r="K6" s="3">
        <f t="shared" ref="K6:K27" si="1">ROUND(D6/D50*100,1)</f>
        <v>109.3</v>
      </c>
      <c r="L6" s="3">
        <f t="shared" ref="L6:L27" si="2">ROUND(E6/E50*100,1)</f>
        <v>89.8</v>
      </c>
      <c r="M6" s="13">
        <f>F6-J6</f>
        <v>18.5</v>
      </c>
      <c r="N6" s="13">
        <f>G6-K6</f>
        <v>-21.899999999999991</v>
      </c>
      <c r="O6" s="13">
        <f>H6-L6</f>
        <v>-1.8999999999999915</v>
      </c>
    </row>
    <row r="7" spans="2:15" s="3" customFormat="1" ht="33" customHeight="1" x14ac:dyDescent="0.25">
      <c r="B7" s="93" t="s">
        <v>9</v>
      </c>
      <c r="C7" s="10">
        <v>6206003</v>
      </c>
      <c r="D7" s="11">
        <v>34.6</v>
      </c>
      <c r="E7" s="12">
        <v>214637434</v>
      </c>
      <c r="F7" s="11">
        <v>101.1</v>
      </c>
      <c r="G7" s="11">
        <v>89.6</v>
      </c>
      <c r="H7" s="11">
        <v>90.6</v>
      </c>
      <c r="J7" s="3">
        <f t="shared" si="0"/>
        <v>78.400000000000006</v>
      </c>
      <c r="K7" s="3">
        <f t="shared" si="1"/>
        <v>109.8</v>
      </c>
      <c r="L7" s="3">
        <f t="shared" si="2"/>
        <v>86.2</v>
      </c>
      <c r="M7" s="13">
        <f t="shared" ref="M7:O22" si="3">F7-J7</f>
        <v>22.699999999999989</v>
      </c>
      <c r="N7" s="13">
        <f t="shared" si="3"/>
        <v>-20.200000000000003</v>
      </c>
      <c r="O7" s="13">
        <f t="shared" si="3"/>
        <v>4.3999999999999915</v>
      </c>
    </row>
    <row r="8" spans="2:15" s="3" customFormat="1" ht="24" customHeight="1" x14ac:dyDescent="0.25">
      <c r="B8" s="94" t="s">
        <v>10</v>
      </c>
      <c r="C8" s="10">
        <v>5395840</v>
      </c>
      <c r="D8" s="11">
        <v>35.6</v>
      </c>
      <c r="E8" s="12">
        <v>192227738</v>
      </c>
      <c r="F8" s="11">
        <v>102.6</v>
      </c>
      <c r="G8" s="11">
        <v>90.1</v>
      </c>
      <c r="H8" s="11">
        <v>92.5</v>
      </c>
      <c r="J8" s="3">
        <f t="shared" si="0"/>
        <v>83.3</v>
      </c>
      <c r="K8" s="3">
        <f t="shared" si="1"/>
        <v>109.9</v>
      </c>
      <c r="L8" s="3">
        <f t="shared" si="2"/>
        <v>91.6</v>
      </c>
      <c r="M8" s="13">
        <f t="shared" si="3"/>
        <v>19.299999999999997</v>
      </c>
      <c r="N8" s="13">
        <f t="shared" si="3"/>
        <v>-19.800000000000011</v>
      </c>
      <c r="O8" s="13">
        <f t="shared" si="3"/>
        <v>0.90000000000000568</v>
      </c>
    </row>
    <row r="9" spans="2:15" s="3" customFormat="1" ht="24" customHeight="1" x14ac:dyDescent="0.25">
      <c r="B9" s="87" t="s">
        <v>11</v>
      </c>
      <c r="C9" s="10">
        <v>2051299</v>
      </c>
      <c r="D9" s="11">
        <v>42.1</v>
      </c>
      <c r="E9" s="12">
        <v>86257921</v>
      </c>
      <c r="F9" s="11">
        <v>102.9</v>
      </c>
      <c r="G9" s="11">
        <v>91.7</v>
      </c>
      <c r="H9" s="11">
        <v>94.3</v>
      </c>
      <c r="J9" s="3">
        <f t="shared" si="0"/>
        <v>92.5</v>
      </c>
      <c r="K9" s="3">
        <f t="shared" si="1"/>
        <v>106.6</v>
      </c>
      <c r="L9" s="3">
        <f t="shared" si="2"/>
        <v>98.3</v>
      </c>
      <c r="M9" s="13">
        <f t="shared" si="3"/>
        <v>10.400000000000006</v>
      </c>
      <c r="N9" s="13">
        <f t="shared" si="3"/>
        <v>-14.899999999999991</v>
      </c>
      <c r="O9" s="13">
        <f t="shared" si="3"/>
        <v>-4</v>
      </c>
    </row>
    <row r="10" spans="2:15" s="3" customFormat="1" ht="24" customHeight="1" x14ac:dyDescent="0.25">
      <c r="B10" s="95" t="s">
        <v>12</v>
      </c>
      <c r="C10" s="10">
        <v>1753231</v>
      </c>
      <c r="D10" s="11">
        <v>43.7</v>
      </c>
      <c r="E10" s="12">
        <v>76575001</v>
      </c>
      <c r="F10" s="11">
        <v>105.2</v>
      </c>
      <c r="G10" s="11">
        <v>92.4</v>
      </c>
      <c r="H10" s="11">
        <v>97.1</v>
      </c>
      <c r="J10" s="3">
        <f t="shared" si="0"/>
        <v>94.7</v>
      </c>
      <c r="K10" s="3">
        <f t="shared" si="1"/>
        <v>106.1</v>
      </c>
      <c r="L10" s="3">
        <f t="shared" si="2"/>
        <v>100.3</v>
      </c>
      <c r="M10" s="13">
        <f t="shared" si="3"/>
        <v>10.5</v>
      </c>
      <c r="N10" s="13">
        <f t="shared" si="3"/>
        <v>-13.699999999999989</v>
      </c>
      <c r="O10" s="13">
        <f t="shared" si="3"/>
        <v>-3.2000000000000028</v>
      </c>
    </row>
    <row r="11" spans="2:15" s="3" customFormat="1" ht="24" customHeight="1" x14ac:dyDescent="0.25">
      <c r="B11" s="95" t="s">
        <v>13</v>
      </c>
      <c r="C11" s="10">
        <v>298068</v>
      </c>
      <c r="D11" s="11">
        <v>32.5</v>
      </c>
      <c r="E11" s="12">
        <v>9682920</v>
      </c>
      <c r="F11" s="11">
        <v>91.2</v>
      </c>
      <c r="G11" s="11">
        <v>84.4</v>
      </c>
      <c r="H11" s="11">
        <v>77</v>
      </c>
      <c r="J11" s="3">
        <f t="shared" si="0"/>
        <v>81.2</v>
      </c>
      <c r="K11" s="3">
        <f t="shared" si="1"/>
        <v>104.8</v>
      </c>
      <c r="L11" s="3">
        <f t="shared" si="2"/>
        <v>85</v>
      </c>
      <c r="M11" s="13">
        <f t="shared" si="3"/>
        <v>10</v>
      </c>
      <c r="N11" s="13">
        <f t="shared" si="3"/>
        <v>-20.399999999999991</v>
      </c>
      <c r="O11" s="13">
        <f t="shared" si="3"/>
        <v>-8</v>
      </c>
    </row>
    <row r="12" spans="2:15" s="3" customFormat="1" ht="24" customHeight="1" x14ac:dyDescent="0.25">
      <c r="B12" s="87" t="s">
        <v>14</v>
      </c>
      <c r="C12" s="10">
        <v>683647</v>
      </c>
      <c r="D12" s="11">
        <v>27</v>
      </c>
      <c r="E12" s="12">
        <v>18431155</v>
      </c>
      <c r="F12" s="11">
        <v>81.900000000000006</v>
      </c>
      <c r="G12" s="11">
        <v>87.9</v>
      </c>
      <c r="H12" s="11">
        <v>72</v>
      </c>
      <c r="J12" s="3">
        <f t="shared" si="0"/>
        <v>48.3</v>
      </c>
      <c r="K12" s="3">
        <f t="shared" si="1"/>
        <v>112</v>
      </c>
      <c r="L12" s="3">
        <f t="shared" si="2"/>
        <v>54.1</v>
      </c>
      <c r="M12" s="13">
        <f t="shared" si="3"/>
        <v>33.600000000000009</v>
      </c>
      <c r="N12" s="13">
        <f t="shared" si="3"/>
        <v>-24.099999999999994</v>
      </c>
      <c r="O12" s="13">
        <f t="shared" si="3"/>
        <v>17.899999999999999</v>
      </c>
    </row>
    <row r="13" spans="2:15" s="3" customFormat="1" ht="24" customHeight="1" x14ac:dyDescent="0.25">
      <c r="B13" s="87" t="s">
        <v>15</v>
      </c>
      <c r="C13" s="10">
        <v>762250</v>
      </c>
      <c r="D13" s="11">
        <v>33.6</v>
      </c>
      <c r="E13" s="12">
        <v>25600769</v>
      </c>
      <c r="F13" s="11">
        <v>104.7</v>
      </c>
      <c r="G13" s="11">
        <v>87.3</v>
      </c>
      <c r="H13" s="11">
        <v>91.4</v>
      </c>
      <c r="J13" s="3">
        <f t="shared" si="0"/>
        <v>68.5</v>
      </c>
      <c r="K13" s="3">
        <f t="shared" si="1"/>
        <v>104.3</v>
      </c>
      <c r="L13" s="3">
        <f t="shared" si="2"/>
        <v>71.5</v>
      </c>
      <c r="M13" s="13">
        <f t="shared" si="3"/>
        <v>36.200000000000003</v>
      </c>
      <c r="N13" s="13">
        <f t="shared" si="3"/>
        <v>-17</v>
      </c>
      <c r="O13" s="13">
        <f t="shared" si="3"/>
        <v>19.900000000000006</v>
      </c>
    </row>
    <row r="14" spans="2:15" s="3" customFormat="1" ht="24" customHeight="1" x14ac:dyDescent="0.25">
      <c r="B14" s="95" t="s">
        <v>16</v>
      </c>
      <c r="C14" s="10">
        <v>193262</v>
      </c>
      <c r="D14" s="11">
        <v>38.299999999999997</v>
      </c>
      <c r="E14" s="12">
        <v>7397963</v>
      </c>
      <c r="F14" s="11">
        <v>107.1</v>
      </c>
      <c r="G14" s="11">
        <v>89.7</v>
      </c>
      <c r="H14" s="11">
        <v>96</v>
      </c>
      <c r="J14" s="3">
        <f t="shared" si="0"/>
        <v>133.69999999999999</v>
      </c>
      <c r="K14" s="3">
        <f t="shared" si="1"/>
        <v>100.3</v>
      </c>
      <c r="L14" s="3">
        <f t="shared" si="2"/>
        <v>133.9</v>
      </c>
      <c r="M14" s="13">
        <f t="shared" si="3"/>
        <v>-26.599999999999994</v>
      </c>
      <c r="N14" s="13">
        <f t="shared" si="3"/>
        <v>-10.599999999999994</v>
      </c>
      <c r="O14" s="13">
        <f t="shared" si="3"/>
        <v>-37.900000000000006</v>
      </c>
    </row>
    <row r="15" spans="2:15" s="3" customFormat="1" ht="24" customHeight="1" x14ac:dyDescent="0.25">
      <c r="B15" s="95" t="s">
        <v>17</v>
      </c>
      <c r="C15" s="10">
        <v>568988</v>
      </c>
      <c r="D15" s="11">
        <v>32</v>
      </c>
      <c r="E15" s="12">
        <v>18202806</v>
      </c>
      <c r="F15" s="11">
        <v>103.9</v>
      </c>
      <c r="G15" s="11">
        <v>86.3</v>
      </c>
      <c r="H15" s="11">
        <v>89.7</v>
      </c>
      <c r="J15" s="3">
        <f t="shared" si="0"/>
        <v>58.7</v>
      </c>
      <c r="K15" s="3">
        <f t="shared" si="1"/>
        <v>102.2</v>
      </c>
      <c r="L15" s="3">
        <f t="shared" si="2"/>
        <v>60.1</v>
      </c>
      <c r="M15" s="13">
        <f t="shared" si="3"/>
        <v>45.2</v>
      </c>
      <c r="N15" s="13">
        <f t="shared" si="3"/>
        <v>-15.900000000000006</v>
      </c>
      <c r="O15" s="13">
        <f t="shared" si="3"/>
        <v>29.6</v>
      </c>
    </row>
    <row r="16" spans="2:15" s="3" customFormat="1" ht="24" customHeight="1" x14ac:dyDescent="0.25">
      <c r="B16" s="87" t="s">
        <v>18</v>
      </c>
      <c r="C16" s="10">
        <v>448371</v>
      </c>
      <c r="D16" s="11">
        <v>26.3</v>
      </c>
      <c r="E16" s="12">
        <v>11803352</v>
      </c>
      <c r="F16" s="11">
        <v>96.3</v>
      </c>
      <c r="G16" s="11">
        <v>86.8</v>
      </c>
      <c r="H16" s="11">
        <v>83.6</v>
      </c>
      <c r="J16" s="3">
        <f t="shared" si="0"/>
        <v>83.2</v>
      </c>
      <c r="K16" s="3">
        <f t="shared" si="1"/>
        <v>106.9</v>
      </c>
      <c r="L16" s="3">
        <f t="shared" si="2"/>
        <v>89.1</v>
      </c>
      <c r="M16" s="13">
        <f t="shared" si="3"/>
        <v>13.099999999999994</v>
      </c>
      <c r="N16" s="13">
        <f t="shared" si="3"/>
        <v>-20.100000000000009</v>
      </c>
      <c r="O16" s="13">
        <f t="shared" si="3"/>
        <v>-5.5</v>
      </c>
    </row>
    <row r="17" spans="2:17" s="3" customFormat="1" ht="24" customHeight="1" x14ac:dyDescent="0.25">
      <c r="B17" s="87" t="s">
        <v>19</v>
      </c>
      <c r="C17" s="10">
        <v>1450273</v>
      </c>
      <c r="D17" s="11">
        <v>34.6</v>
      </c>
      <c r="E17" s="12">
        <v>50134541</v>
      </c>
      <c r="F17" s="11">
        <v>117.1</v>
      </c>
      <c r="G17" s="11">
        <v>88</v>
      </c>
      <c r="H17" s="11">
        <v>103</v>
      </c>
      <c r="J17" s="3">
        <f t="shared" si="0"/>
        <v>121.4</v>
      </c>
      <c r="K17" s="3">
        <f t="shared" si="1"/>
        <v>105.8</v>
      </c>
      <c r="L17" s="3">
        <f t="shared" si="2"/>
        <v>128.5</v>
      </c>
      <c r="M17" s="13">
        <f t="shared" si="3"/>
        <v>-4.3000000000000114</v>
      </c>
      <c r="N17" s="13">
        <f t="shared" si="3"/>
        <v>-17.799999999999997</v>
      </c>
      <c r="O17" s="13">
        <f t="shared" si="3"/>
        <v>-25.5</v>
      </c>
    </row>
    <row r="18" spans="2:17" s="3" customFormat="1" ht="24" customHeight="1" x14ac:dyDescent="0.25">
      <c r="B18" s="95" t="s">
        <v>20</v>
      </c>
      <c r="C18" s="10">
        <v>1240354</v>
      </c>
      <c r="D18" s="11">
        <v>35.700000000000003</v>
      </c>
      <c r="E18" s="12">
        <v>44221631</v>
      </c>
      <c r="F18" s="11">
        <v>120.4</v>
      </c>
      <c r="G18" s="11">
        <v>88.6</v>
      </c>
      <c r="H18" s="11">
        <v>106.5</v>
      </c>
      <c r="J18" s="3">
        <f t="shared" si="0"/>
        <v>115.2</v>
      </c>
      <c r="K18" s="3">
        <f t="shared" si="1"/>
        <v>107.2</v>
      </c>
      <c r="L18" s="3">
        <f t="shared" si="2"/>
        <v>123.3</v>
      </c>
      <c r="M18" s="13">
        <f t="shared" si="3"/>
        <v>5.2000000000000028</v>
      </c>
      <c r="N18" s="13">
        <f t="shared" si="3"/>
        <v>-18.600000000000009</v>
      </c>
      <c r="O18" s="13">
        <f t="shared" si="3"/>
        <v>-16.799999999999997</v>
      </c>
    </row>
    <row r="19" spans="2:17" s="3" customFormat="1" ht="24" customHeight="1" x14ac:dyDescent="0.25">
      <c r="B19" s="95" t="s">
        <v>21</v>
      </c>
      <c r="C19" s="10">
        <v>209919</v>
      </c>
      <c r="D19" s="11">
        <v>28.2</v>
      </c>
      <c r="E19" s="12">
        <v>5912910</v>
      </c>
      <c r="F19" s="11">
        <v>100.5</v>
      </c>
      <c r="G19" s="11">
        <v>82.5</v>
      </c>
      <c r="H19" s="11">
        <v>82.7</v>
      </c>
      <c r="J19" s="3">
        <f t="shared" si="0"/>
        <v>177.5</v>
      </c>
      <c r="K19" s="3">
        <f t="shared" si="1"/>
        <v>105.2</v>
      </c>
      <c r="L19" s="3">
        <f t="shared" si="2"/>
        <v>186.2</v>
      </c>
      <c r="M19" s="13">
        <f t="shared" si="3"/>
        <v>-77</v>
      </c>
      <c r="N19" s="13">
        <f t="shared" si="3"/>
        <v>-22.700000000000003</v>
      </c>
      <c r="O19" s="13">
        <f t="shared" si="3"/>
        <v>-103.49999999999999</v>
      </c>
    </row>
    <row r="20" spans="2:17" s="3" customFormat="1" ht="24" customHeight="1" x14ac:dyDescent="0.25">
      <c r="B20" s="87" t="s">
        <v>22</v>
      </c>
      <c r="C20" s="10">
        <v>810163</v>
      </c>
      <c r="D20" s="11">
        <v>27.7</v>
      </c>
      <c r="E20" s="12">
        <v>22409696</v>
      </c>
      <c r="F20" s="11">
        <v>92.3</v>
      </c>
      <c r="G20" s="11">
        <v>83.4</v>
      </c>
      <c r="H20" s="11">
        <v>77</v>
      </c>
      <c r="J20" s="3">
        <f t="shared" si="0"/>
        <v>56.4</v>
      </c>
      <c r="K20" s="3">
        <f t="shared" si="1"/>
        <v>101.5</v>
      </c>
      <c r="L20" s="3">
        <f t="shared" si="2"/>
        <v>57.2</v>
      </c>
      <c r="M20" s="13">
        <f t="shared" si="3"/>
        <v>35.9</v>
      </c>
      <c r="N20" s="13">
        <f t="shared" si="3"/>
        <v>-18.099999999999994</v>
      </c>
      <c r="O20" s="13">
        <f t="shared" si="3"/>
        <v>19.799999999999997</v>
      </c>
    </row>
    <row r="21" spans="2:17" s="3" customFormat="1" ht="24" customHeight="1" x14ac:dyDescent="0.25">
      <c r="B21" s="95" t="s">
        <v>20</v>
      </c>
      <c r="C21" s="10">
        <v>102220</v>
      </c>
      <c r="D21" s="11">
        <v>30.9</v>
      </c>
      <c r="E21" s="12">
        <v>3161658</v>
      </c>
      <c r="F21" s="11">
        <v>83</v>
      </c>
      <c r="G21" s="11">
        <v>88.3</v>
      </c>
      <c r="H21" s="11">
        <v>73.3</v>
      </c>
      <c r="J21" s="3">
        <f t="shared" si="0"/>
        <v>155.80000000000001</v>
      </c>
      <c r="K21" s="3">
        <f t="shared" si="1"/>
        <v>101.6</v>
      </c>
      <c r="L21" s="3">
        <f t="shared" si="2"/>
        <v>158.6</v>
      </c>
      <c r="M21" s="13">
        <f t="shared" si="3"/>
        <v>-72.800000000000011</v>
      </c>
      <c r="N21" s="13">
        <f t="shared" si="3"/>
        <v>-13.299999999999997</v>
      </c>
      <c r="O21" s="13">
        <f t="shared" si="3"/>
        <v>-85.3</v>
      </c>
    </row>
    <row r="22" spans="2:17" s="3" customFormat="1" ht="24" customHeight="1" x14ac:dyDescent="0.25">
      <c r="B22" s="95" t="s">
        <v>21</v>
      </c>
      <c r="C22" s="10">
        <v>707943</v>
      </c>
      <c r="D22" s="11">
        <v>27.2</v>
      </c>
      <c r="E22" s="12">
        <v>19248038</v>
      </c>
      <c r="F22" s="11">
        <v>93.8</v>
      </c>
      <c r="G22" s="11">
        <v>82.7</v>
      </c>
      <c r="H22" s="11">
        <v>77.7</v>
      </c>
      <c r="J22" s="3">
        <f t="shared" si="0"/>
        <v>51.6</v>
      </c>
      <c r="K22" s="3">
        <f t="shared" si="1"/>
        <v>100.4</v>
      </c>
      <c r="L22" s="3">
        <f t="shared" si="2"/>
        <v>51.8</v>
      </c>
      <c r="M22" s="13">
        <f t="shared" si="3"/>
        <v>42.199999999999996</v>
      </c>
      <c r="N22" s="13">
        <f t="shared" si="3"/>
        <v>-17.700000000000003</v>
      </c>
      <c r="O22" s="13">
        <f t="shared" si="3"/>
        <v>25.900000000000006</v>
      </c>
    </row>
    <row r="23" spans="2:17" s="3" customFormat="1" ht="24" customHeight="1" x14ac:dyDescent="0.25">
      <c r="B23" s="87" t="s">
        <v>23</v>
      </c>
      <c r="C23" s="10">
        <v>55794</v>
      </c>
      <c r="D23" s="11">
        <v>10.9</v>
      </c>
      <c r="E23" s="12">
        <v>608748</v>
      </c>
      <c r="F23" s="11">
        <v>93.9</v>
      </c>
      <c r="G23" s="11">
        <v>80.7</v>
      </c>
      <c r="H23" s="11">
        <v>75.900000000000006</v>
      </c>
      <c r="J23" s="3">
        <f t="shared" si="0"/>
        <v>82.6</v>
      </c>
      <c r="K23" s="3">
        <f t="shared" si="1"/>
        <v>101.9</v>
      </c>
      <c r="L23" s="3">
        <f t="shared" si="2"/>
        <v>84.4</v>
      </c>
      <c r="M23" s="13">
        <f t="shared" ref="M23:O27" si="4">F23-J23</f>
        <v>11.300000000000011</v>
      </c>
      <c r="N23" s="13">
        <f t="shared" si="4"/>
        <v>-21.200000000000003</v>
      </c>
      <c r="O23" s="13">
        <f t="shared" si="4"/>
        <v>-8.5</v>
      </c>
      <c r="Q23" s="79"/>
    </row>
    <row r="24" spans="2:17" s="3" customFormat="1" ht="24" customHeight="1" x14ac:dyDescent="0.25">
      <c r="B24" s="87" t="s">
        <v>24</v>
      </c>
      <c r="C24" s="10">
        <v>25943</v>
      </c>
      <c r="D24" s="11">
        <v>13.1</v>
      </c>
      <c r="E24" s="12">
        <v>339058</v>
      </c>
      <c r="F24" s="11">
        <v>77.8</v>
      </c>
      <c r="G24" s="11">
        <v>91</v>
      </c>
      <c r="H24" s="11">
        <v>70.7</v>
      </c>
      <c r="J24" s="3">
        <f t="shared" si="0"/>
        <v>655.5</v>
      </c>
      <c r="K24" s="3">
        <f t="shared" si="1"/>
        <v>73.2</v>
      </c>
      <c r="L24" s="3">
        <f t="shared" si="2"/>
        <v>479.9</v>
      </c>
      <c r="M24" s="13">
        <f t="shared" si="4"/>
        <v>-577.70000000000005</v>
      </c>
      <c r="N24" s="13">
        <f t="shared" si="4"/>
        <v>17.799999999999997</v>
      </c>
      <c r="O24" s="13">
        <f t="shared" si="4"/>
        <v>-409.2</v>
      </c>
    </row>
    <row r="25" spans="2:17" s="3" customFormat="1" ht="24" customHeight="1" x14ac:dyDescent="0.25">
      <c r="B25" s="87" t="s">
        <v>25</v>
      </c>
      <c r="C25" s="10">
        <v>5293</v>
      </c>
      <c r="D25" s="11">
        <v>12.5</v>
      </c>
      <c r="E25" s="12">
        <v>66172</v>
      </c>
      <c r="F25" s="11">
        <v>64.5</v>
      </c>
      <c r="G25" s="11">
        <v>63.1</v>
      </c>
      <c r="H25" s="11">
        <v>40.700000000000003</v>
      </c>
      <c r="J25" s="3">
        <f t="shared" si="0"/>
        <v>405.3</v>
      </c>
      <c r="K25" s="3">
        <f t="shared" si="1"/>
        <v>54.8</v>
      </c>
      <c r="L25" s="3">
        <f t="shared" si="2"/>
        <v>222.7</v>
      </c>
      <c r="M25" s="13">
        <f t="shared" si="4"/>
        <v>-340.8</v>
      </c>
      <c r="N25" s="13">
        <f t="shared" si="4"/>
        <v>8.3000000000000043</v>
      </c>
      <c r="O25" s="13">
        <f t="shared" si="4"/>
        <v>-182</v>
      </c>
    </row>
    <row r="26" spans="2:17" s="3" customFormat="1" ht="24" customHeight="1" x14ac:dyDescent="0.25">
      <c r="B26" s="87" t="s">
        <v>26</v>
      </c>
      <c r="C26" s="10">
        <v>564032</v>
      </c>
      <c r="D26" s="11">
        <v>46.3</v>
      </c>
      <c r="E26" s="12">
        <v>26134708</v>
      </c>
      <c r="F26" s="11">
        <v>99.5</v>
      </c>
      <c r="G26" s="11">
        <v>71.599999999999994</v>
      </c>
      <c r="H26" s="11">
        <v>71.2</v>
      </c>
      <c r="J26" s="3">
        <f t="shared" si="0"/>
        <v>166.2</v>
      </c>
      <c r="K26" s="3">
        <f t="shared" si="1"/>
        <v>80.8</v>
      </c>
      <c r="L26" s="3">
        <f t="shared" si="2"/>
        <v>134.30000000000001</v>
      </c>
      <c r="M26" s="13">
        <f t="shared" si="4"/>
        <v>-66.699999999999989</v>
      </c>
      <c r="N26" s="13">
        <f t="shared" si="4"/>
        <v>-9.2000000000000028</v>
      </c>
      <c r="O26" s="13">
        <f t="shared" si="4"/>
        <v>-63.100000000000009</v>
      </c>
    </row>
    <row r="27" spans="2:17" s="3" customFormat="1" ht="33" customHeight="1" x14ac:dyDescent="0.25">
      <c r="B27" s="87" t="s">
        <v>76</v>
      </c>
      <c r="C27" s="10">
        <v>84398</v>
      </c>
      <c r="D27" s="11">
        <v>18.399999999999999</v>
      </c>
      <c r="E27" s="12">
        <v>1553118</v>
      </c>
      <c r="F27" s="11">
        <v>174.3</v>
      </c>
      <c r="G27" s="11">
        <v>85.2</v>
      </c>
      <c r="H27" s="11">
        <v>148.4</v>
      </c>
      <c r="J27" s="3">
        <f t="shared" si="0"/>
        <v>259.60000000000002</v>
      </c>
      <c r="K27" s="3">
        <f t="shared" si="1"/>
        <v>90.2</v>
      </c>
      <c r="L27" s="3">
        <f t="shared" si="2"/>
        <v>234</v>
      </c>
      <c r="M27" s="13">
        <f t="shared" si="4"/>
        <v>-85.300000000000011</v>
      </c>
      <c r="N27" s="13">
        <f t="shared" si="4"/>
        <v>-5</v>
      </c>
      <c r="O27" s="13">
        <f t="shared" si="4"/>
        <v>-85.6</v>
      </c>
    </row>
    <row r="28" spans="2:17" s="23" customFormat="1" ht="24" customHeight="1" x14ac:dyDescent="0.25">
      <c r="B28" s="96" t="s">
        <v>1</v>
      </c>
      <c r="C28" s="10"/>
      <c r="D28" s="11"/>
      <c r="E28" s="12"/>
      <c r="F28" s="11"/>
      <c r="G28" s="11"/>
      <c r="H28" s="11"/>
      <c r="J28" s="3"/>
      <c r="K28" s="3"/>
      <c r="L28" s="3"/>
      <c r="M28" s="13"/>
      <c r="N28" s="13"/>
      <c r="O28" s="13"/>
    </row>
    <row r="29" spans="2:17" s="3" customFormat="1" ht="24" customHeight="1" x14ac:dyDescent="0.25">
      <c r="B29" s="89" t="s">
        <v>28</v>
      </c>
      <c r="C29" s="10">
        <v>34310</v>
      </c>
      <c r="D29" s="11">
        <v>23.1</v>
      </c>
      <c r="E29" s="12">
        <v>794141</v>
      </c>
      <c r="F29" s="11">
        <v>243.4</v>
      </c>
      <c r="G29" s="11">
        <v>89.9</v>
      </c>
      <c r="H29" s="11">
        <v>219.1</v>
      </c>
      <c r="J29" s="3">
        <f t="shared" ref="J29:L33" si="5">ROUND(C29/C73*100,1)</f>
        <v>228.3</v>
      </c>
      <c r="K29" s="3">
        <f t="shared" si="5"/>
        <v>102.2</v>
      </c>
      <c r="L29" s="3">
        <f t="shared" si="5"/>
        <v>234.3</v>
      </c>
      <c r="M29" s="13">
        <f t="shared" ref="M29:O33" si="6">F29-J29</f>
        <v>15.099999999999994</v>
      </c>
      <c r="N29" s="13">
        <f t="shared" si="6"/>
        <v>-12.299999999999997</v>
      </c>
      <c r="O29" s="13">
        <f t="shared" si="6"/>
        <v>-15.200000000000017</v>
      </c>
    </row>
    <row r="30" spans="2:17" s="3" customFormat="1" ht="24" customHeight="1" x14ac:dyDescent="0.25">
      <c r="B30" s="89" t="s">
        <v>29</v>
      </c>
      <c r="C30" s="10">
        <v>25746</v>
      </c>
      <c r="D30" s="11">
        <v>15.8</v>
      </c>
      <c r="E30" s="12">
        <v>405622</v>
      </c>
      <c r="F30" s="11">
        <v>148.19999999999999</v>
      </c>
      <c r="G30" s="11">
        <v>72.099999999999994</v>
      </c>
      <c r="H30" s="11">
        <v>106.5</v>
      </c>
      <c r="J30" s="3">
        <f t="shared" si="5"/>
        <v>161.9</v>
      </c>
      <c r="K30" s="3">
        <f t="shared" si="5"/>
        <v>87.3</v>
      </c>
      <c r="L30" s="3">
        <f t="shared" si="5"/>
        <v>141.1</v>
      </c>
      <c r="M30" s="13">
        <f t="shared" si="6"/>
        <v>-13.700000000000017</v>
      </c>
      <c r="N30" s="13">
        <f t="shared" si="6"/>
        <v>-15.200000000000003</v>
      </c>
      <c r="O30" s="13">
        <f t="shared" si="6"/>
        <v>-34.599999999999994</v>
      </c>
    </row>
    <row r="31" spans="2:17" s="3" customFormat="1" ht="24" customHeight="1" x14ac:dyDescent="0.25">
      <c r="B31" s="89" t="s">
        <v>30</v>
      </c>
      <c r="C31" s="10">
        <v>2884</v>
      </c>
      <c r="D31" s="11">
        <v>20.2</v>
      </c>
      <c r="E31" s="12">
        <v>58251</v>
      </c>
      <c r="F31" s="11">
        <v>112.8</v>
      </c>
      <c r="G31" s="11">
        <v>79.5</v>
      </c>
      <c r="H31" s="11">
        <v>89.6</v>
      </c>
      <c r="J31" s="3">
        <f t="shared" si="5"/>
        <v>215.2</v>
      </c>
      <c r="K31" s="3">
        <f t="shared" si="5"/>
        <v>81.099999999999994</v>
      </c>
      <c r="L31" s="3">
        <f t="shared" si="5"/>
        <v>174.6</v>
      </c>
      <c r="M31" s="13">
        <f t="shared" si="6"/>
        <v>-102.39999999999999</v>
      </c>
      <c r="N31" s="13">
        <f t="shared" si="6"/>
        <v>-1.5999999999999943</v>
      </c>
      <c r="O31" s="13">
        <f t="shared" si="6"/>
        <v>-85</v>
      </c>
    </row>
    <row r="32" spans="2:17" s="3" customFormat="1" ht="24" customHeight="1" x14ac:dyDescent="0.25">
      <c r="B32" s="87" t="s">
        <v>31</v>
      </c>
      <c r="C32" s="10">
        <v>286508</v>
      </c>
      <c r="D32" s="102">
        <v>204</v>
      </c>
      <c r="E32" s="12">
        <v>58347172</v>
      </c>
      <c r="F32" s="11">
        <v>109.2</v>
      </c>
      <c r="G32" s="11">
        <v>75</v>
      </c>
      <c r="H32" s="11">
        <v>81.7</v>
      </c>
      <c r="J32" s="3">
        <f t="shared" si="5"/>
        <v>48.7</v>
      </c>
      <c r="K32" s="3">
        <f t="shared" si="5"/>
        <v>115.9</v>
      </c>
      <c r="L32" s="3">
        <f t="shared" si="5"/>
        <v>56.3</v>
      </c>
      <c r="M32" s="13">
        <f t="shared" si="6"/>
        <v>60.5</v>
      </c>
      <c r="N32" s="13">
        <f t="shared" si="6"/>
        <v>-40.900000000000006</v>
      </c>
      <c r="O32" s="13">
        <f t="shared" si="6"/>
        <v>25.400000000000006</v>
      </c>
    </row>
    <row r="33" spans="2:15" s="3" customFormat="1" ht="24" customHeight="1" x14ac:dyDescent="0.25">
      <c r="B33" s="90" t="s">
        <v>32</v>
      </c>
      <c r="C33" s="10">
        <v>148222</v>
      </c>
      <c r="D33" s="102">
        <v>526</v>
      </c>
      <c r="E33" s="12">
        <v>77979411</v>
      </c>
      <c r="F33" s="11">
        <v>92.8</v>
      </c>
      <c r="G33" s="11">
        <v>75.099999999999994</v>
      </c>
      <c r="H33" s="11">
        <v>69.7</v>
      </c>
      <c r="J33" s="3">
        <f t="shared" si="5"/>
        <v>51.8</v>
      </c>
      <c r="K33" s="3">
        <f t="shared" si="5"/>
        <v>126.4</v>
      </c>
      <c r="L33" s="3">
        <f t="shared" si="5"/>
        <v>65.5</v>
      </c>
      <c r="M33" s="13">
        <f t="shared" si="6"/>
        <v>41</v>
      </c>
      <c r="N33" s="13">
        <f t="shared" si="6"/>
        <v>-51.300000000000011</v>
      </c>
      <c r="O33" s="13">
        <f t="shared" si="6"/>
        <v>4.2000000000000028</v>
      </c>
    </row>
    <row r="34" spans="2:15" s="3" customFormat="1" ht="21.95" customHeight="1" x14ac:dyDescent="0.2">
      <c r="J34" s="3">
        <f>ROUND('tabl 37(2)'!C6/C78*100,1)</f>
        <v>134.80000000000001</v>
      </c>
      <c r="K34" s="3">
        <f>ROUND('tabl 37(2)'!D6/D78*100,1)</f>
        <v>98.1</v>
      </c>
      <c r="L34" s="3">
        <f>ROUND('tabl 37(2)'!E6/E78*100,1)</f>
        <v>132.30000000000001</v>
      </c>
      <c r="M34" s="13">
        <f>'tabl 37(2)'!F6-J34</f>
        <v>-32.900000000000006</v>
      </c>
      <c r="N34" s="13">
        <f>'tabl 37(2)'!G6-K34</f>
        <v>-19</v>
      </c>
      <c r="O34" s="13">
        <f>'tabl 37(2)'!H6-L34</f>
        <v>-51.700000000000017</v>
      </c>
    </row>
    <row r="35" spans="2:15" s="3" customFormat="1" ht="21.95" customHeight="1" x14ac:dyDescent="0.2">
      <c r="J35" s="3">
        <f>ROUND('tabl 37(2)'!C7/C79*100,1)</f>
        <v>131.80000000000001</v>
      </c>
      <c r="K35" s="3">
        <f>ROUND('tabl 37(2)'!D7/D79*100,1)</f>
        <v>99.2</v>
      </c>
      <c r="L35" s="3">
        <f>ROUND('tabl 37(2)'!E7/E79*100,1)</f>
        <v>130.69999999999999</v>
      </c>
      <c r="M35" s="13">
        <f>'tabl 37(2)'!F7-J35</f>
        <v>-31.400000000000006</v>
      </c>
      <c r="N35" s="13">
        <f>'tabl 37(2)'!G7-K35</f>
        <v>-19.900000000000006</v>
      </c>
      <c r="O35" s="13">
        <f>'tabl 37(2)'!H7-L35</f>
        <v>-50.999999999999986</v>
      </c>
    </row>
    <row r="36" spans="2:15" s="3" customFormat="1" ht="21.95" customHeight="1" x14ac:dyDescent="0.2">
      <c r="J36" s="3">
        <f>ROUND('tabl 37(2)'!C8/C80*100,1)</f>
        <v>129.4</v>
      </c>
      <c r="K36" s="3">
        <f>ROUND('tabl 37(2)'!D8/D80*100,1)</f>
        <v>98.5</v>
      </c>
      <c r="L36" s="3">
        <f>ROUND('tabl 37(2)'!E8/E80*100,1)</f>
        <v>127.6</v>
      </c>
      <c r="M36" s="13">
        <f>'tabl 37(2)'!F8-J36</f>
        <v>-24.100000000000009</v>
      </c>
      <c r="N36" s="13">
        <f>'tabl 37(2)'!G8-K36</f>
        <v>-20.299999999999997</v>
      </c>
      <c r="O36" s="13">
        <f>'tabl 37(2)'!H8-L36</f>
        <v>-45.099999999999994</v>
      </c>
    </row>
    <row r="37" spans="2:15" s="3" customFormat="1" ht="21.95" customHeight="1" x14ac:dyDescent="0.2">
      <c r="J37" s="3">
        <f>ROUND('tabl 37(2)'!C9/C81*100,1)</f>
        <v>167.9</v>
      </c>
      <c r="K37" s="3">
        <f>ROUND('tabl 37(2)'!D9/D81*100,1)</f>
        <v>123.9</v>
      </c>
      <c r="L37" s="3">
        <f>ROUND('tabl 37(2)'!E9/E81*100,1)</f>
        <v>208.7</v>
      </c>
      <c r="M37" s="13">
        <f>'tabl 37(2)'!F9-J37</f>
        <v>-103.30000000000001</v>
      </c>
      <c r="N37" s="13">
        <f>'tabl 37(2)'!G9-K37</f>
        <v>-43.100000000000009</v>
      </c>
      <c r="O37" s="13">
        <f>'tabl 37(2)'!H9-L37</f>
        <v>-156.39999999999998</v>
      </c>
    </row>
    <row r="38" spans="2:15" s="3" customFormat="1" ht="21.95" customHeight="1" x14ac:dyDescent="0.2">
      <c r="J38" s="3">
        <f>ROUND('tabl 37(2)'!C10/C82*100,1)</f>
        <v>221.6</v>
      </c>
      <c r="K38" s="3">
        <f>ROUND('tabl 37(2)'!D10/D82*100,1)</f>
        <v>104.8</v>
      </c>
      <c r="L38" s="3">
        <f>ROUND('tabl 37(2)'!E10/E82*100,1)</f>
        <v>233.5</v>
      </c>
      <c r="M38" s="13">
        <f>'tabl 37(2)'!F10-J38</f>
        <v>-86.699999999999989</v>
      </c>
      <c r="N38" s="13">
        <f>'tabl 37(2)'!G10-K38</f>
        <v>-10.5</v>
      </c>
      <c r="O38" s="13">
        <f>'tabl 37(2)'!H10-L38</f>
        <v>-106.1</v>
      </c>
    </row>
    <row r="39" spans="2:15" s="3" customFormat="1" ht="21.95" customHeight="1" x14ac:dyDescent="0.2">
      <c r="J39" s="3">
        <f>ROUND('tabl 37(2)'!C11/C84*100,1)</f>
        <v>3625.8</v>
      </c>
      <c r="K39" s="3">
        <f>ROUND('tabl 37(2)'!D11/D84*100,1)</f>
        <v>78.900000000000006</v>
      </c>
      <c r="L39" s="3">
        <f>ROUND('tabl 37(2)'!E11/E84*100,1)</f>
        <v>2860</v>
      </c>
      <c r="M39" s="13">
        <f>'tabl 37(2)'!F11-J39</f>
        <v>-3495.8</v>
      </c>
      <c r="N39" s="13">
        <f>'tabl 37(2)'!G11-K39</f>
        <v>16</v>
      </c>
      <c r="O39" s="13">
        <f>'tabl 37(2)'!H11-L39</f>
        <v>-2736.7</v>
      </c>
    </row>
    <row r="40" spans="2:15" s="3" customFormat="1" ht="21.95" customHeight="1" x14ac:dyDescent="0.2">
      <c r="M40" s="13"/>
      <c r="N40" s="13"/>
      <c r="O40" s="13"/>
    </row>
    <row r="41" spans="2:15" s="3" customFormat="1" ht="21.95" customHeight="1" x14ac:dyDescent="0.2">
      <c r="M41" s="13"/>
      <c r="N41" s="13"/>
      <c r="O41" s="13"/>
    </row>
    <row r="42" spans="2:15" s="3" customFormat="1" ht="14.25" x14ac:dyDescent="0.2">
      <c r="B42" s="75"/>
      <c r="C42" s="43"/>
      <c r="D42" s="64"/>
      <c r="E42" s="43"/>
      <c r="F42" s="64"/>
      <c r="G42" s="64"/>
      <c r="H42" s="64"/>
      <c r="J42" s="3">
        <f t="shared" ref="J42:L44" si="7">ROUND(C42/C85*100,1)</f>
        <v>0</v>
      </c>
      <c r="K42" s="3">
        <f t="shared" si="7"/>
        <v>0</v>
      </c>
      <c r="L42" s="3">
        <f t="shared" si="7"/>
        <v>0</v>
      </c>
      <c r="M42" s="13">
        <f t="shared" ref="M42:O46" si="8">F42-J42</f>
        <v>0</v>
      </c>
      <c r="N42" s="13">
        <f t="shared" si="8"/>
        <v>0</v>
      </c>
      <c r="O42" s="13">
        <f t="shared" si="8"/>
        <v>0</v>
      </c>
    </row>
    <row r="43" spans="2:15" s="3" customFormat="1" ht="14.25" x14ac:dyDescent="0.2">
      <c r="B43" s="77"/>
      <c r="C43" s="43"/>
      <c r="D43" s="64"/>
      <c r="E43" s="43"/>
      <c r="F43" s="64"/>
      <c r="G43" s="64"/>
      <c r="H43" s="64"/>
      <c r="J43" s="3">
        <f t="shared" si="7"/>
        <v>0</v>
      </c>
      <c r="K43" s="3">
        <f t="shared" si="7"/>
        <v>0</v>
      </c>
      <c r="L43" s="3">
        <f t="shared" si="7"/>
        <v>0</v>
      </c>
      <c r="M43" s="13">
        <f t="shared" si="8"/>
        <v>0</v>
      </c>
      <c r="N43" s="13">
        <f t="shared" si="8"/>
        <v>0</v>
      </c>
      <c r="O43" s="13">
        <f t="shared" si="8"/>
        <v>0</v>
      </c>
    </row>
    <row r="44" spans="2:15" s="3" customFormat="1" ht="14.25" x14ac:dyDescent="0.2">
      <c r="B44" s="77"/>
      <c r="C44" s="43"/>
      <c r="D44" s="64"/>
      <c r="E44" s="43"/>
      <c r="F44" s="64"/>
      <c r="G44" s="64"/>
      <c r="H44" s="64"/>
      <c r="J44" s="3">
        <f t="shared" si="7"/>
        <v>0</v>
      </c>
      <c r="K44" s="3">
        <f t="shared" si="7"/>
        <v>0</v>
      </c>
      <c r="L44" s="3">
        <f t="shared" si="7"/>
        <v>0</v>
      </c>
      <c r="M44" s="13">
        <f t="shared" si="8"/>
        <v>0</v>
      </c>
      <c r="N44" s="13">
        <f t="shared" si="8"/>
        <v>0</v>
      </c>
      <c r="O44" s="13">
        <f t="shared" si="8"/>
        <v>0</v>
      </c>
    </row>
    <row r="45" spans="2:15" s="23" customFormat="1" ht="14.25" x14ac:dyDescent="0.2">
      <c r="B45" s="80"/>
      <c r="C45" s="43"/>
      <c r="D45" s="65"/>
      <c r="E45" s="43"/>
      <c r="F45" s="64"/>
      <c r="G45" s="64"/>
      <c r="H45" s="64"/>
      <c r="J45" s="3"/>
      <c r="K45" s="3"/>
      <c r="L45" s="3"/>
      <c r="M45" s="13"/>
      <c r="N45" s="13"/>
      <c r="O45" s="13"/>
    </row>
    <row r="46" spans="2:15" s="3" customFormat="1" ht="14.25" x14ac:dyDescent="0.2">
      <c r="B46" s="78"/>
      <c r="C46" s="43"/>
      <c r="D46" s="64"/>
      <c r="E46" s="43"/>
      <c r="F46" s="64"/>
      <c r="G46" s="64"/>
      <c r="H46" s="64"/>
      <c r="J46" s="3">
        <f>ROUND(C46/C89*100,1)</f>
        <v>0</v>
      </c>
      <c r="K46" s="3">
        <f>ROUND(D46/D89*100,1)</f>
        <v>0</v>
      </c>
      <c r="L46" s="3">
        <f>ROUND(E46/E89*100,1)</f>
        <v>0</v>
      </c>
      <c r="M46" s="13">
        <f t="shared" si="8"/>
        <v>0</v>
      </c>
      <c r="N46" s="13">
        <f t="shared" si="8"/>
        <v>0</v>
      </c>
      <c r="O46" s="13">
        <f t="shared" si="8"/>
        <v>0</v>
      </c>
    </row>
    <row r="47" spans="2:15" s="3" customFormat="1" ht="14.25" x14ac:dyDescent="0.2">
      <c r="B47" s="31"/>
      <c r="C47" s="43"/>
      <c r="D47" s="65"/>
      <c r="E47" s="43"/>
      <c r="F47" s="64"/>
      <c r="G47" s="64"/>
      <c r="H47" s="64"/>
    </row>
    <row r="48" spans="2:15" x14ac:dyDescent="0.2">
      <c r="C48" s="32"/>
      <c r="D48" s="33"/>
      <c r="E48" s="32"/>
      <c r="F48" s="34"/>
      <c r="G48" s="34"/>
      <c r="H48" s="34"/>
    </row>
    <row r="49" spans="2:8" ht="12.75" hidden="1" customHeight="1" x14ac:dyDescent="0.2">
      <c r="B49">
        <v>2005</v>
      </c>
      <c r="C49" s="35"/>
      <c r="D49" s="36"/>
      <c r="E49" s="35"/>
    </row>
    <row r="50" spans="2:8" ht="12.75" hidden="1" customHeight="1" x14ac:dyDescent="0.2">
      <c r="B50" s="4" t="s">
        <v>8</v>
      </c>
      <c r="C50">
        <v>8328904</v>
      </c>
      <c r="D50">
        <v>32.299999999999997</v>
      </c>
      <c r="E50">
        <v>269278459</v>
      </c>
    </row>
    <row r="51" spans="2:8" ht="12.75" hidden="1" customHeight="1" x14ac:dyDescent="0.2">
      <c r="B51" s="14" t="s">
        <v>9</v>
      </c>
      <c r="C51" s="10">
        <v>7916767</v>
      </c>
      <c r="D51" s="11">
        <v>31.5</v>
      </c>
      <c r="E51" s="10">
        <v>249003109</v>
      </c>
      <c r="F51" s="37"/>
      <c r="G51" s="37"/>
      <c r="H51" s="37"/>
    </row>
    <row r="52" spans="2:8" ht="12.75" hidden="1" customHeight="1" x14ac:dyDescent="0.2">
      <c r="B52" s="17" t="s">
        <v>10</v>
      </c>
      <c r="C52" s="10">
        <v>6480320</v>
      </c>
      <c r="D52" s="11">
        <v>32.4</v>
      </c>
      <c r="E52" s="10">
        <v>209839580</v>
      </c>
      <c r="F52" s="37"/>
      <c r="G52" s="37"/>
      <c r="H52" s="37"/>
    </row>
    <row r="53" spans="2:8" ht="12.75" hidden="1" customHeight="1" x14ac:dyDescent="0.2">
      <c r="B53" s="20" t="s">
        <v>11</v>
      </c>
      <c r="C53" s="10">
        <v>2218093</v>
      </c>
      <c r="D53" s="38">
        <v>39.5</v>
      </c>
      <c r="E53" s="10">
        <v>87714338</v>
      </c>
      <c r="F53" s="37"/>
      <c r="G53" s="37"/>
      <c r="H53" s="37"/>
    </row>
    <row r="54" spans="2:8" ht="12.75" hidden="1" customHeight="1" x14ac:dyDescent="0.2">
      <c r="B54" s="21" t="s">
        <v>12</v>
      </c>
      <c r="C54" s="10">
        <v>1851002</v>
      </c>
      <c r="D54" s="38">
        <v>41.2</v>
      </c>
      <c r="E54" s="10">
        <v>76321239</v>
      </c>
      <c r="F54" s="37"/>
      <c r="G54" s="37"/>
      <c r="H54" s="37"/>
    </row>
    <row r="55" spans="2:8" ht="12.75" hidden="1" customHeight="1" x14ac:dyDescent="0.2">
      <c r="B55" s="21" t="s">
        <v>13</v>
      </c>
      <c r="C55" s="10">
        <v>367091</v>
      </c>
      <c r="D55" s="39">
        <v>31</v>
      </c>
      <c r="E55" s="40">
        <v>11393099</v>
      </c>
      <c r="F55" s="37"/>
      <c r="G55" s="37"/>
      <c r="H55" s="37"/>
    </row>
    <row r="56" spans="2:8" ht="12.75" hidden="1" customHeight="1" x14ac:dyDescent="0.2">
      <c r="B56" s="20" t="s">
        <v>14</v>
      </c>
      <c r="C56" s="10">
        <v>1415336</v>
      </c>
      <c r="D56" s="39">
        <v>24.1</v>
      </c>
      <c r="E56" s="40">
        <v>34043116</v>
      </c>
      <c r="F56" s="37"/>
      <c r="G56" s="37"/>
      <c r="H56" s="37"/>
    </row>
    <row r="57" spans="2:8" ht="12.75" hidden="1" customHeight="1" x14ac:dyDescent="0.2">
      <c r="B57" s="20" t="s">
        <v>15</v>
      </c>
      <c r="C57" s="10">
        <v>1113143</v>
      </c>
      <c r="D57" s="39">
        <v>32.200000000000003</v>
      </c>
      <c r="E57" s="40">
        <v>35811556</v>
      </c>
      <c r="F57" s="37"/>
      <c r="G57" s="37"/>
      <c r="H57" s="37"/>
    </row>
    <row r="58" spans="2:8" ht="12.75" hidden="1" customHeight="1" x14ac:dyDescent="0.2">
      <c r="B58" s="21" t="s">
        <v>16</v>
      </c>
      <c r="C58" s="10">
        <v>144497</v>
      </c>
      <c r="D58" s="38">
        <v>38.200000000000003</v>
      </c>
      <c r="E58" s="10">
        <v>5523890</v>
      </c>
      <c r="F58" s="37"/>
      <c r="G58" s="37"/>
      <c r="H58" s="37"/>
    </row>
    <row r="59" spans="2:8" ht="12.75" hidden="1" customHeight="1" x14ac:dyDescent="0.2">
      <c r="B59" s="21" t="s">
        <v>17</v>
      </c>
      <c r="C59" s="10">
        <v>968646</v>
      </c>
      <c r="D59" s="39">
        <v>31.3</v>
      </c>
      <c r="E59" s="40">
        <v>30287666</v>
      </c>
      <c r="F59" s="37"/>
      <c r="G59" s="37"/>
      <c r="H59" s="37"/>
    </row>
    <row r="60" spans="2:8" ht="12.75" hidden="1" customHeight="1" x14ac:dyDescent="0.2">
      <c r="B60" s="20" t="s">
        <v>18</v>
      </c>
      <c r="C60" s="10">
        <v>539211</v>
      </c>
      <c r="D60" s="39">
        <v>24.6</v>
      </c>
      <c r="E60" s="40">
        <v>13241342</v>
      </c>
      <c r="F60" s="37"/>
      <c r="G60" s="37"/>
      <c r="H60" s="37"/>
    </row>
    <row r="61" spans="2:8" ht="12.75" hidden="1" customHeight="1" x14ac:dyDescent="0.2">
      <c r="B61" s="20" t="s">
        <v>19</v>
      </c>
      <c r="C61" s="10">
        <v>1194537</v>
      </c>
      <c r="D61" s="39">
        <v>32.700000000000003</v>
      </c>
      <c r="E61" s="40">
        <v>39029228</v>
      </c>
      <c r="F61" s="37"/>
      <c r="G61" s="37"/>
      <c r="H61" s="37"/>
    </row>
    <row r="62" spans="2:8" ht="12.75" hidden="1" customHeight="1" x14ac:dyDescent="0.2">
      <c r="B62" s="21" t="s">
        <v>20</v>
      </c>
      <c r="C62" s="10">
        <v>1076286</v>
      </c>
      <c r="D62" s="38">
        <v>33.299999999999997</v>
      </c>
      <c r="E62" s="10">
        <v>35854313</v>
      </c>
      <c r="F62" s="37"/>
      <c r="G62" s="37"/>
      <c r="H62" s="37"/>
    </row>
    <row r="63" spans="2:8" ht="12.75" hidden="1" customHeight="1" x14ac:dyDescent="0.2">
      <c r="B63" s="21" t="s">
        <v>21</v>
      </c>
      <c r="C63" s="10">
        <v>118250</v>
      </c>
      <c r="D63" s="39">
        <v>26.8</v>
      </c>
      <c r="E63" s="40">
        <v>3174915</v>
      </c>
      <c r="F63" s="37"/>
      <c r="G63" s="37"/>
      <c r="H63" s="37"/>
    </row>
    <row r="64" spans="2:8" ht="12.75" hidden="1" customHeight="1" x14ac:dyDescent="0.2">
      <c r="B64" s="20" t="s">
        <v>22</v>
      </c>
      <c r="C64" s="10">
        <v>1436447</v>
      </c>
      <c r="D64" s="39">
        <v>27.3</v>
      </c>
      <c r="E64" s="40">
        <v>39163529</v>
      </c>
      <c r="F64" s="37"/>
      <c r="G64" s="37"/>
      <c r="H64" s="37"/>
    </row>
    <row r="65" spans="2:8" ht="12.75" hidden="1" customHeight="1" x14ac:dyDescent="0.2">
      <c r="B65" s="21" t="s">
        <v>20</v>
      </c>
      <c r="C65" s="10">
        <v>65597</v>
      </c>
      <c r="D65" s="38">
        <v>30.4</v>
      </c>
      <c r="E65" s="10">
        <v>1993259</v>
      </c>
      <c r="F65" s="37"/>
      <c r="G65" s="37"/>
      <c r="H65" s="37"/>
    </row>
    <row r="66" spans="2:8" ht="12.75" hidden="1" customHeight="1" x14ac:dyDescent="0.2">
      <c r="B66" s="21" t="s">
        <v>21</v>
      </c>
      <c r="C66" s="10">
        <v>1370850</v>
      </c>
      <c r="D66" s="39">
        <v>27.1</v>
      </c>
      <c r="E66" s="40">
        <v>37170270</v>
      </c>
      <c r="F66" s="37"/>
      <c r="G66" s="37"/>
      <c r="H66" s="37"/>
    </row>
    <row r="67" spans="2:8" ht="12.75" hidden="1" customHeight="1" x14ac:dyDescent="0.2">
      <c r="B67" s="20" t="s">
        <v>23</v>
      </c>
      <c r="C67" s="10">
        <v>67531</v>
      </c>
      <c r="D67" s="39">
        <v>10.7</v>
      </c>
      <c r="E67" s="40">
        <v>720957</v>
      </c>
      <c r="F67" s="37"/>
      <c r="G67" s="37"/>
      <c r="H67" s="37"/>
    </row>
    <row r="68" spans="2:8" ht="12.75" hidden="1" customHeight="1" x14ac:dyDescent="0.2">
      <c r="B68" s="20" t="s">
        <v>24</v>
      </c>
      <c r="C68" s="10">
        <v>3958</v>
      </c>
      <c r="D68" s="39">
        <v>17.899999999999999</v>
      </c>
      <c r="E68" s="40">
        <v>70659</v>
      </c>
      <c r="F68" s="37"/>
      <c r="G68" s="37"/>
      <c r="H68" s="37"/>
    </row>
    <row r="69" spans="2:8" ht="12.75" hidden="1" customHeight="1" x14ac:dyDescent="0.2">
      <c r="B69" s="20" t="s">
        <v>25</v>
      </c>
      <c r="C69" s="10">
        <v>1306</v>
      </c>
      <c r="D69" s="39">
        <v>22.8</v>
      </c>
      <c r="E69" s="40">
        <v>29713</v>
      </c>
      <c r="F69" s="37"/>
      <c r="G69" s="37"/>
      <c r="H69" s="37"/>
    </row>
    <row r="70" spans="2:8" ht="12.75" hidden="1" customHeight="1" x14ac:dyDescent="0.2">
      <c r="B70" s="20" t="s">
        <v>26</v>
      </c>
      <c r="C70" s="10">
        <v>339342</v>
      </c>
      <c r="D70" s="39">
        <v>57.3</v>
      </c>
      <c r="E70" s="40">
        <v>19454021</v>
      </c>
      <c r="F70" s="37"/>
      <c r="G70" s="37"/>
      <c r="H70" s="37"/>
    </row>
    <row r="71" spans="2:8" ht="12.75" hidden="1" customHeight="1" x14ac:dyDescent="0.2">
      <c r="B71" s="20" t="s">
        <v>27</v>
      </c>
      <c r="C71" s="10">
        <v>32507</v>
      </c>
      <c r="D71" s="39">
        <v>20.399999999999999</v>
      </c>
      <c r="E71" s="40">
        <v>663735</v>
      </c>
      <c r="F71" s="37"/>
      <c r="G71" s="37"/>
      <c r="H71" s="37"/>
    </row>
    <row r="72" spans="2:8" ht="12.75" hidden="1" customHeight="1" x14ac:dyDescent="0.2">
      <c r="B72" s="22" t="s">
        <v>1</v>
      </c>
      <c r="C72" s="10"/>
      <c r="D72" s="39"/>
      <c r="E72" s="40"/>
      <c r="F72" s="37"/>
      <c r="G72" s="37"/>
      <c r="H72" s="37"/>
    </row>
    <row r="73" spans="2:8" ht="12.75" hidden="1" customHeight="1" x14ac:dyDescent="0.2">
      <c r="B73" s="24" t="s">
        <v>28</v>
      </c>
      <c r="C73" s="41">
        <v>15031</v>
      </c>
      <c r="D73" s="42">
        <v>22.6</v>
      </c>
      <c r="E73" s="43">
        <v>338968</v>
      </c>
      <c r="F73" s="37"/>
      <c r="G73" s="37"/>
      <c r="H73" s="37"/>
    </row>
    <row r="74" spans="2:8" ht="12.75" hidden="1" customHeight="1" x14ac:dyDescent="0.2">
      <c r="B74" s="24" t="s">
        <v>29</v>
      </c>
      <c r="C74" s="44">
        <v>15900</v>
      </c>
      <c r="D74" s="45">
        <v>18.100000000000001</v>
      </c>
      <c r="E74" s="40">
        <v>287431</v>
      </c>
      <c r="F74" s="37"/>
      <c r="G74" s="37"/>
      <c r="H74" s="37"/>
    </row>
    <row r="75" spans="2:8" ht="12.75" hidden="1" customHeight="1" x14ac:dyDescent="0.2">
      <c r="B75" s="24" t="s">
        <v>30</v>
      </c>
      <c r="C75" s="44">
        <v>1340</v>
      </c>
      <c r="D75" s="45">
        <v>24.9</v>
      </c>
      <c r="E75" s="40">
        <v>33372</v>
      </c>
      <c r="F75" s="37"/>
      <c r="G75" s="37"/>
      <c r="H75" s="37"/>
    </row>
    <row r="76" spans="2:8" ht="12.75" hidden="1" customHeight="1" x14ac:dyDescent="0.2">
      <c r="B76" s="20" t="s">
        <v>31</v>
      </c>
      <c r="C76" s="44">
        <v>588184</v>
      </c>
      <c r="D76" s="45">
        <v>176</v>
      </c>
      <c r="E76" s="40">
        <v>103692526</v>
      </c>
      <c r="F76" s="37"/>
      <c r="G76" s="37"/>
      <c r="H76" s="37"/>
    </row>
    <row r="77" spans="2:8" ht="12.75" hidden="1" customHeight="1" x14ac:dyDescent="0.2">
      <c r="B77" s="20" t="s">
        <v>32</v>
      </c>
      <c r="C77" s="44">
        <v>286179</v>
      </c>
      <c r="D77" s="45">
        <v>416</v>
      </c>
      <c r="E77" s="40">
        <v>119124440</v>
      </c>
      <c r="F77" s="37"/>
      <c r="G77" s="37">
        <v>416</v>
      </c>
      <c r="H77" s="37">
        <v>119124440</v>
      </c>
    </row>
    <row r="78" spans="2:8" ht="14.25" hidden="1" customHeight="1" x14ac:dyDescent="0.2">
      <c r="B78" s="20" t="s">
        <v>40</v>
      </c>
      <c r="C78" s="18">
        <v>569220</v>
      </c>
      <c r="D78" s="46">
        <v>25.9</v>
      </c>
      <c r="E78" s="47">
        <v>14736262</v>
      </c>
      <c r="F78" s="40"/>
      <c r="G78" s="40"/>
      <c r="H78" s="40"/>
    </row>
    <row r="79" spans="2:8" ht="12.75" hidden="1" customHeight="1" x14ac:dyDescent="0.2">
      <c r="B79" s="20" t="s">
        <v>33</v>
      </c>
      <c r="C79" s="12">
        <v>550200</v>
      </c>
      <c r="D79" s="48">
        <v>26.3</v>
      </c>
      <c r="E79" s="10">
        <v>14497557</v>
      </c>
      <c r="F79" s="37"/>
      <c r="G79" s="37"/>
      <c r="H79" s="37"/>
    </row>
    <row r="80" spans="2:8" ht="12.75" hidden="1" customHeight="1" x14ac:dyDescent="0.2">
      <c r="B80" s="24" t="s">
        <v>16</v>
      </c>
      <c r="C80" s="12">
        <v>516757</v>
      </c>
      <c r="D80" s="48">
        <v>27</v>
      </c>
      <c r="E80" s="10">
        <v>13952851</v>
      </c>
      <c r="F80" s="37"/>
      <c r="G80" s="37"/>
      <c r="H80" s="37"/>
    </row>
    <row r="81" spans="2:14" ht="12.75" hidden="1" customHeight="1" x14ac:dyDescent="0.2">
      <c r="B81" s="24" t="s">
        <v>17</v>
      </c>
      <c r="C81" s="10">
        <v>33442</v>
      </c>
      <c r="D81" s="39">
        <v>16.3</v>
      </c>
      <c r="E81" s="40">
        <v>544706</v>
      </c>
      <c r="F81" s="37"/>
      <c r="G81" s="37"/>
      <c r="H81" s="37"/>
    </row>
    <row r="82" spans="2:14" ht="12.75" hidden="1" customHeight="1" x14ac:dyDescent="0.2">
      <c r="B82" s="20" t="s">
        <v>34</v>
      </c>
      <c r="C82" s="12">
        <v>19020</v>
      </c>
      <c r="D82" s="49">
        <v>12.6</v>
      </c>
      <c r="E82" s="44">
        <v>238705</v>
      </c>
      <c r="F82" s="37"/>
      <c r="G82" s="37"/>
      <c r="H82" s="37"/>
    </row>
    <row r="83" spans="2:14" ht="12.75" hidden="1" customHeight="1" x14ac:dyDescent="0.2">
      <c r="B83" s="22" t="s">
        <v>1</v>
      </c>
      <c r="C83" s="10"/>
      <c r="D83" s="39"/>
      <c r="E83" s="40"/>
      <c r="F83" s="37"/>
      <c r="G83" s="37"/>
      <c r="H83" s="37"/>
    </row>
    <row r="84" spans="2:14" ht="12.75" hidden="1" customHeight="1" x14ac:dyDescent="0.2">
      <c r="B84" s="30" t="s">
        <v>35</v>
      </c>
      <c r="C84" s="28">
        <v>1016</v>
      </c>
      <c r="D84" s="19">
        <v>16.600000000000001</v>
      </c>
      <c r="E84" s="50">
        <v>16848</v>
      </c>
      <c r="F84" s="37"/>
      <c r="G84" s="37"/>
      <c r="H84" s="37"/>
    </row>
    <row r="85" spans="2:14" ht="12.75" hidden="1" customHeight="1" x14ac:dyDescent="0.2">
      <c r="B85" s="29" t="s">
        <v>41</v>
      </c>
      <c r="C85" s="51">
        <v>5972</v>
      </c>
      <c r="D85" s="45">
        <v>23.6</v>
      </c>
      <c r="E85" s="40">
        <v>140707</v>
      </c>
      <c r="F85" s="37">
        <v>5972</v>
      </c>
      <c r="G85" s="37">
        <v>23.6</v>
      </c>
      <c r="H85" s="37">
        <v>140707</v>
      </c>
    </row>
    <row r="86" spans="2:14" ht="12.75" hidden="1" customHeight="1" x14ac:dyDescent="0.2">
      <c r="B86" s="4" t="s">
        <v>37</v>
      </c>
      <c r="C86" s="52">
        <v>195</v>
      </c>
      <c r="D86" s="53">
        <v>23.9</v>
      </c>
      <c r="E86" s="47">
        <v>4661</v>
      </c>
      <c r="F86" s="40">
        <v>195</v>
      </c>
      <c r="G86" s="37">
        <v>23.9</v>
      </c>
      <c r="H86" s="40">
        <v>4661</v>
      </c>
    </row>
    <row r="87" spans="2:14" ht="12.75" hidden="1" customHeight="1" x14ac:dyDescent="0.2">
      <c r="B87" s="4" t="s">
        <v>38</v>
      </c>
      <c r="C87" s="52">
        <v>41804</v>
      </c>
      <c r="D87" s="53">
        <v>372</v>
      </c>
      <c r="E87" s="47">
        <v>15567283</v>
      </c>
      <c r="F87" s="40"/>
      <c r="G87" s="37"/>
      <c r="H87" s="40"/>
    </row>
    <row r="88" spans="2:14" ht="12.75" hidden="1" customHeight="1" x14ac:dyDescent="0.2">
      <c r="B88" s="22" t="s">
        <v>1</v>
      </c>
      <c r="C88" s="10"/>
      <c r="D88" s="54"/>
      <c r="E88" s="40"/>
      <c r="F88" s="37"/>
      <c r="G88" s="37"/>
      <c r="H88" s="37"/>
    </row>
    <row r="89" spans="2:14" ht="12.75" hidden="1" customHeight="1" x14ac:dyDescent="0.2">
      <c r="B89" s="30" t="s">
        <v>39</v>
      </c>
      <c r="C89" s="28">
        <v>30599</v>
      </c>
      <c r="D89" s="19">
        <v>402</v>
      </c>
      <c r="E89" s="43">
        <v>12300962</v>
      </c>
      <c r="F89" s="37"/>
      <c r="G89" s="55"/>
      <c r="H89" s="37"/>
    </row>
    <row r="90" spans="2:14" ht="12.75" hidden="1" customHeight="1" x14ac:dyDescent="0.2">
      <c r="C90" s="10"/>
      <c r="D90" s="54"/>
      <c r="E90" s="40"/>
      <c r="F90" s="37"/>
      <c r="G90" s="37"/>
      <c r="H90" s="37"/>
    </row>
    <row r="91" spans="2:14" ht="12.75" hidden="1" customHeight="1" x14ac:dyDescent="0.2"/>
    <row r="92" spans="2:14" ht="12.75" hidden="1" customHeight="1" x14ac:dyDescent="0.2">
      <c r="B92">
        <v>2006</v>
      </c>
    </row>
    <row r="93" spans="2:14" ht="18.75" hidden="1" customHeight="1" x14ac:dyDescent="0.2">
      <c r="B93" s="56" t="s">
        <v>32</v>
      </c>
      <c r="C93">
        <v>262046</v>
      </c>
      <c r="D93">
        <v>438</v>
      </c>
      <c r="E93">
        <v>114748201</v>
      </c>
    </row>
    <row r="94" spans="2:14" s="61" customFormat="1" ht="18.75" hidden="1" customHeight="1" x14ac:dyDescent="0.2">
      <c r="B94" s="20" t="s">
        <v>40</v>
      </c>
      <c r="C94" s="57">
        <v>657860</v>
      </c>
      <c r="D94" s="57">
        <v>25.6</v>
      </c>
      <c r="E94" s="57">
        <v>16818442</v>
      </c>
      <c r="F94"/>
      <c r="G94"/>
      <c r="H94"/>
    </row>
    <row r="95" spans="2:14" s="63" customFormat="1" ht="18.75" hidden="1" customHeight="1" x14ac:dyDescent="0.2">
      <c r="B95" s="20" t="s">
        <v>33</v>
      </c>
      <c r="C95" s="58">
        <v>623853</v>
      </c>
      <c r="D95" s="59">
        <v>26.5</v>
      </c>
      <c r="E95" s="59">
        <v>16515249</v>
      </c>
      <c r="F95" s="60"/>
      <c r="G95" s="60"/>
      <c r="H95" s="60"/>
      <c r="J95" s="61"/>
      <c r="K95" s="64"/>
      <c r="L95" s="65"/>
      <c r="M95" s="64"/>
      <c r="N95" s="64"/>
    </row>
    <row r="96" spans="2:14" s="61" customFormat="1" ht="18.75" hidden="1" customHeight="1" x14ac:dyDescent="0.2">
      <c r="B96" s="24" t="s">
        <v>16</v>
      </c>
      <c r="C96" s="58">
        <v>581421</v>
      </c>
      <c r="D96" s="62">
        <v>27.4</v>
      </c>
      <c r="E96" s="62">
        <v>15923238</v>
      </c>
      <c r="F96" s="60"/>
      <c r="G96" s="60"/>
      <c r="H96" s="60"/>
      <c r="K96" s="64"/>
      <c r="L96" s="65"/>
      <c r="M96" s="64"/>
      <c r="N96" s="64"/>
    </row>
    <row r="97" spans="2:14" s="61" customFormat="1" ht="18.75" hidden="1" customHeight="1" x14ac:dyDescent="0.2">
      <c r="B97" s="24" t="s">
        <v>17</v>
      </c>
      <c r="C97" s="58">
        <v>42432</v>
      </c>
      <c r="D97" s="62">
        <v>14</v>
      </c>
      <c r="E97" s="62">
        <v>592011</v>
      </c>
      <c r="F97" s="60"/>
      <c r="G97" s="60"/>
      <c r="H97" s="60"/>
      <c r="K97" s="63"/>
      <c r="L97" s="63"/>
      <c r="M97" s="60"/>
      <c r="N97" s="60"/>
    </row>
    <row r="98" spans="2:14" s="61" customFormat="1" ht="18.75" hidden="1" customHeight="1" x14ac:dyDescent="0.2">
      <c r="B98" s="20" t="s">
        <v>34</v>
      </c>
      <c r="C98" s="58">
        <v>34007</v>
      </c>
      <c r="D98" s="58">
        <v>8.9</v>
      </c>
      <c r="E98" s="58">
        <v>303193</v>
      </c>
      <c r="F98" s="60"/>
      <c r="G98" s="60"/>
      <c r="H98" s="60"/>
      <c r="K98" s="60"/>
      <c r="L98" s="60"/>
      <c r="M98" s="60"/>
      <c r="N98" s="60"/>
    </row>
    <row r="99" spans="2:14" s="61" customFormat="1" ht="18.75" hidden="1" customHeight="1" x14ac:dyDescent="0.2">
      <c r="B99" s="22" t="s">
        <v>1</v>
      </c>
      <c r="C99" s="58"/>
      <c r="D99" s="58"/>
      <c r="E99" s="58"/>
      <c r="F99" s="60"/>
      <c r="G99" s="60"/>
      <c r="H99" s="60"/>
      <c r="K99" s="60"/>
      <c r="L99" s="60"/>
      <c r="M99" s="60"/>
      <c r="N99" s="60"/>
    </row>
    <row r="100" spans="2:14" ht="17.100000000000001" hidden="1" customHeight="1" x14ac:dyDescent="0.2">
      <c r="B100" s="30" t="s">
        <v>35</v>
      </c>
      <c r="C100" s="58">
        <v>1391</v>
      </c>
      <c r="D100" s="58">
        <v>9.6999999999999993</v>
      </c>
      <c r="E100" s="58">
        <v>13482</v>
      </c>
      <c r="F100" s="63"/>
      <c r="G100" s="63"/>
      <c r="H100" s="63"/>
      <c r="J100" s="61"/>
      <c r="K100" s="61"/>
      <c r="L100" s="61"/>
    </row>
    <row r="101" spans="2:14" ht="17.100000000000001" hidden="1" customHeight="1" x14ac:dyDescent="0.2">
      <c r="C101" s="58"/>
      <c r="D101" s="58"/>
      <c r="E101" s="58"/>
    </row>
    <row r="102" spans="2:14" ht="17.100000000000001" customHeight="1" x14ac:dyDescent="0.2"/>
    <row r="103" spans="2:14" ht="17.100000000000001" customHeight="1" x14ac:dyDescent="0.2">
      <c r="C103" s="35"/>
      <c r="D103" s="35"/>
      <c r="E103" s="35"/>
    </row>
    <row r="104" spans="2:14" ht="15.75" customHeight="1" x14ac:dyDescent="0.2">
      <c r="C104" s="35"/>
      <c r="D104" s="35"/>
      <c r="E104" s="35"/>
    </row>
    <row r="105" spans="2:14" ht="15.75" customHeight="1" x14ac:dyDescent="0.2">
      <c r="C105" s="35"/>
      <c r="D105" s="35"/>
      <c r="E105" s="35"/>
    </row>
    <row r="106" spans="2:14" ht="15.75" customHeight="1" x14ac:dyDescent="0.2">
      <c r="C106" s="35"/>
      <c r="D106" s="35"/>
      <c r="E106" s="35"/>
    </row>
    <row r="107" spans="2:14" ht="15.75" customHeight="1" x14ac:dyDescent="0.2">
      <c r="C107" s="35"/>
      <c r="D107" s="35"/>
      <c r="E107" s="35"/>
    </row>
    <row r="108" spans="2:14" ht="17.100000000000001" customHeight="1" x14ac:dyDescent="0.2">
      <c r="C108" s="35"/>
      <c r="D108" s="35"/>
      <c r="E108" s="35"/>
    </row>
    <row r="109" spans="2:14" ht="17.100000000000001" customHeight="1" x14ac:dyDescent="0.2">
      <c r="C109" s="35"/>
      <c r="D109" s="35"/>
      <c r="E109" s="35"/>
    </row>
    <row r="110" spans="2:14" ht="17.100000000000001" customHeight="1" x14ac:dyDescent="0.2">
      <c r="C110" s="35"/>
      <c r="D110" s="35"/>
      <c r="E110" s="35"/>
    </row>
    <row r="111" spans="2:14" ht="17.100000000000001" customHeight="1" x14ac:dyDescent="0.2">
      <c r="C111" s="35"/>
      <c r="D111" s="35"/>
      <c r="E111" s="35"/>
    </row>
    <row r="112" spans="2:14" ht="24.75" customHeight="1" x14ac:dyDescent="0.2">
      <c r="C112" s="35"/>
      <c r="D112" s="35"/>
      <c r="E112" s="35"/>
    </row>
    <row r="113" spans="3:5" ht="17.100000000000001" customHeight="1" x14ac:dyDescent="0.2">
      <c r="C113" s="35"/>
      <c r="D113" s="35"/>
      <c r="E113" s="35"/>
    </row>
    <row r="114" spans="3:5" ht="17.100000000000001" customHeight="1" x14ac:dyDescent="0.2">
      <c r="C114" s="35"/>
      <c r="D114" s="35"/>
      <c r="E114" s="35"/>
    </row>
    <row r="115" spans="3:5" ht="17.100000000000001" customHeight="1" x14ac:dyDescent="0.2">
      <c r="C115" s="35"/>
      <c r="D115" s="35"/>
      <c r="E115" s="35"/>
    </row>
    <row r="116" spans="3:5" ht="17.100000000000001" customHeight="1" x14ac:dyDescent="0.2"/>
    <row r="117" spans="3:5" ht="17.100000000000001" customHeight="1" x14ac:dyDescent="0.2"/>
    <row r="118" spans="3:5" ht="17.100000000000001" customHeight="1" x14ac:dyDescent="0.2"/>
    <row r="119" spans="3:5" ht="17.100000000000001" customHeight="1" x14ac:dyDescent="0.2"/>
    <row r="120" spans="3:5" ht="17.100000000000001" customHeight="1" x14ac:dyDescent="0.2"/>
    <row r="121" spans="3:5" ht="17.100000000000001" customHeight="1" x14ac:dyDescent="0.2"/>
    <row r="122" spans="3:5" ht="17.100000000000001" customHeight="1" x14ac:dyDescent="0.2"/>
    <row r="123" spans="3:5" ht="17.100000000000001" customHeight="1" x14ac:dyDescent="0.2"/>
    <row r="124" spans="3:5" ht="17.100000000000001" customHeight="1" x14ac:dyDescent="0.2"/>
    <row r="125" spans="3:5" ht="17.100000000000001" customHeight="1" x14ac:dyDescent="0.2"/>
    <row r="126" spans="3:5" ht="17.100000000000001" customHeight="1" x14ac:dyDescent="0.2"/>
    <row r="127" spans="3:5" ht="17.100000000000001" customHeight="1" x14ac:dyDescent="0.2"/>
  </sheetData>
  <mergeCells count="5">
    <mergeCell ref="B3:B4"/>
    <mergeCell ref="C3:C4"/>
    <mergeCell ref="D3:D4"/>
    <mergeCell ref="E3:E4"/>
    <mergeCell ref="F4:H4"/>
  </mergeCells>
  <pageMargins left="0.78740157480314965" right="0.78740157480314965" top="0.78740157480314965" bottom="0.78740157480314965" header="0" footer="0"/>
  <pageSetup paperSize="9" scale="84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1"/>
  <sheetViews>
    <sheetView topLeftCell="A16" zoomScale="102" zoomScaleNormal="102" workbookViewId="0">
      <selection activeCell="B12" sqref="B12"/>
    </sheetView>
  </sheetViews>
  <sheetFormatPr defaultRowHeight="12.75" x14ac:dyDescent="0.2"/>
  <cols>
    <col min="1" max="1" width="2" customWidth="1"/>
    <col min="2" max="2" width="27.5703125" customWidth="1"/>
    <col min="3" max="3" width="13.5703125" customWidth="1"/>
    <col min="4" max="4" width="11.28515625" customWidth="1"/>
    <col min="5" max="5" width="12.5703125" bestFit="1" customWidth="1"/>
    <col min="6" max="6" width="12.85546875" customWidth="1"/>
    <col min="7" max="7" width="9.85546875" customWidth="1"/>
    <col min="8" max="8" width="12.85546875" customWidth="1"/>
    <col min="9" max="9" width="3.42578125" style="61" customWidth="1"/>
    <col min="10" max="12" width="0" hidden="1" customWidth="1"/>
    <col min="13" max="15" width="6" hidden="1" customWidth="1"/>
    <col min="16" max="16" width="0" hidden="1" customWidth="1"/>
  </cols>
  <sheetData>
    <row r="1" spans="2:15" ht="14.25" x14ac:dyDescent="0.2">
      <c r="B1" s="76"/>
      <c r="H1" s="1">
        <v>83</v>
      </c>
    </row>
    <row r="2" spans="2:15" ht="20.25" customHeight="1" x14ac:dyDescent="0.2">
      <c r="B2" s="2" t="s">
        <v>121</v>
      </c>
      <c r="C2" s="3"/>
    </row>
    <row r="3" spans="2:15" ht="44.25" customHeight="1" x14ac:dyDescent="0.2">
      <c r="B3" s="163" t="s">
        <v>0</v>
      </c>
      <c r="C3" s="165" t="s">
        <v>42</v>
      </c>
      <c r="D3" s="166" t="s">
        <v>4</v>
      </c>
      <c r="E3" s="166" t="s">
        <v>5</v>
      </c>
      <c r="F3" s="82" t="s">
        <v>74</v>
      </c>
      <c r="G3" s="83" t="s">
        <v>6</v>
      </c>
      <c r="H3" s="83" t="s">
        <v>7</v>
      </c>
    </row>
    <row r="4" spans="2:15" ht="27.75" customHeight="1" x14ac:dyDescent="0.2">
      <c r="B4" s="164"/>
      <c r="C4" s="165"/>
      <c r="D4" s="166"/>
      <c r="E4" s="167"/>
      <c r="F4" s="168" t="s">
        <v>112</v>
      </c>
      <c r="G4" s="169"/>
      <c r="H4" s="169"/>
    </row>
    <row r="5" spans="2:15" ht="12" customHeight="1" x14ac:dyDescent="0.2">
      <c r="B5" s="66"/>
      <c r="C5" s="5"/>
      <c r="D5" s="6"/>
      <c r="E5" s="7"/>
      <c r="F5" s="8"/>
      <c r="G5" s="8"/>
      <c r="H5" s="9"/>
    </row>
    <row r="6" spans="2:15" ht="24.75" customHeight="1" x14ac:dyDescent="0.25">
      <c r="B6" s="90" t="s">
        <v>75</v>
      </c>
      <c r="C6" s="10">
        <v>767098</v>
      </c>
      <c r="D6" s="11">
        <v>25.4</v>
      </c>
      <c r="E6" s="12">
        <v>19502252</v>
      </c>
      <c r="F6" s="11">
        <v>101.9</v>
      </c>
      <c r="G6" s="11">
        <v>79.099999999999994</v>
      </c>
      <c r="H6" s="11">
        <v>80.599999999999994</v>
      </c>
    </row>
    <row r="7" spans="2:15" ht="24.75" customHeight="1" x14ac:dyDescent="0.25">
      <c r="B7" s="90" t="s">
        <v>33</v>
      </c>
      <c r="C7" s="10">
        <v>724954</v>
      </c>
      <c r="D7" s="11">
        <v>26.1</v>
      </c>
      <c r="E7" s="12">
        <v>18944939</v>
      </c>
      <c r="F7" s="11">
        <v>100.4</v>
      </c>
      <c r="G7" s="11">
        <v>79.3</v>
      </c>
      <c r="H7" s="11">
        <v>79.7</v>
      </c>
    </row>
    <row r="8" spans="2:15" ht="24.75" customHeight="1" x14ac:dyDescent="0.25">
      <c r="B8" s="92" t="s">
        <v>16</v>
      </c>
      <c r="C8" s="10">
        <v>668790</v>
      </c>
      <c r="D8" s="11">
        <v>26.6</v>
      </c>
      <c r="E8" s="12">
        <v>17808216</v>
      </c>
      <c r="F8" s="11">
        <v>105.3</v>
      </c>
      <c r="G8" s="11">
        <v>78.2</v>
      </c>
      <c r="H8" s="11">
        <v>82.5</v>
      </c>
    </row>
    <row r="9" spans="2:15" ht="24.75" customHeight="1" x14ac:dyDescent="0.25">
      <c r="B9" s="92" t="s">
        <v>17</v>
      </c>
      <c r="C9" s="10">
        <v>56164</v>
      </c>
      <c r="D9" s="11">
        <v>20.2</v>
      </c>
      <c r="E9" s="12">
        <v>1136723</v>
      </c>
      <c r="F9" s="11">
        <v>64.599999999999994</v>
      </c>
      <c r="G9" s="11">
        <v>80.8</v>
      </c>
      <c r="H9" s="11">
        <v>52.3</v>
      </c>
    </row>
    <row r="10" spans="2:15" ht="24.75" customHeight="1" x14ac:dyDescent="0.25">
      <c r="B10" s="90" t="s">
        <v>34</v>
      </c>
      <c r="C10" s="10">
        <v>42144</v>
      </c>
      <c r="D10" s="11">
        <v>13.2</v>
      </c>
      <c r="E10" s="12">
        <v>557313</v>
      </c>
      <c r="F10" s="11">
        <v>134.9</v>
      </c>
      <c r="G10" s="11">
        <v>94.3</v>
      </c>
      <c r="H10" s="11">
        <v>127.4</v>
      </c>
    </row>
    <row r="11" spans="2:15" ht="24.75" customHeight="1" x14ac:dyDescent="0.25">
      <c r="B11" s="86" t="s">
        <v>84</v>
      </c>
      <c r="C11" s="10">
        <v>36838</v>
      </c>
      <c r="D11" s="11">
        <v>13.1</v>
      </c>
      <c r="E11" s="12">
        <v>481853</v>
      </c>
      <c r="F11" s="11">
        <v>130</v>
      </c>
      <c r="G11" s="11">
        <v>94.9</v>
      </c>
      <c r="H11" s="11">
        <v>123.3</v>
      </c>
    </row>
    <row r="12" spans="2:15" ht="24.75" customHeight="1" x14ac:dyDescent="0.25">
      <c r="B12" s="90" t="s">
        <v>77</v>
      </c>
      <c r="C12" s="10">
        <v>1166</v>
      </c>
      <c r="D12" s="11">
        <v>16.7</v>
      </c>
      <c r="E12" s="12">
        <v>19446</v>
      </c>
      <c r="F12" s="11">
        <v>101.1</v>
      </c>
      <c r="G12" s="11">
        <v>94.4</v>
      </c>
      <c r="H12" s="11">
        <v>95.4</v>
      </c>
    </row>
    <row r="13" spans="2:15" ht="24.75" customHeight="1" x14ac:dyDescent="0.25">
      <c r="B13" s="97" t="s">
        <v>35</v>
      </c>
      <c r="C13" s="10">
        <v>4140</v>
      </c>
      <c r="D13" s="11">
        <v>13.5</v>
      </c>
      <c r="E13" s="12">
        <v>56014</v>
      </c>
      <c r="F13" s="11">
        <v>237.7</v>
      </c>
      <c r="G13" s="11">
        <v>90</v>
      </c>
      <c r="H13" s="11">
        <v>213.7</v>
      </c>
    </row>
    <row r="14" spans="2:15" s="3" customFormat="1" ht="24" customHeight="1" x14ac:dyDescent="0.2">
      <c r="B14" s="84" t="s">
        <v>36</v>
      </c>
      <c r="C14" s="10">
        <v>250</v>
      </c>
      <c r="D14" s="11">
        <v>19.100000000000001</v>
      </c>
      <c r="E14" s="12">
        <v>4778</v>
      </c>
      <c r="F14" s="11">
        <v>100.4</v>
      </c>
      <c r="G14" s="11">
        <v>121.7</v>
      </c>
      <c r="H14" s="11">
        <v>122.3</v>
      </c>
      <c r="I14" s="67"/>
      <c r="J14" s="3" t="e">
        <f>ROUND(C14/#REF!*100,1)</f>
        <v>#REF!</v>
      </c>
      <c r="K14" s="3" t="e">
        <f>ROUND(D14/#REF!*100,1)</f>
        <v>#REF!</v>
      </c>
      <c r="L14" s="3" t="e">
        <f>ROUND(E14/#REF!*100,1)</f>
        <v>#REF!</v>
      </c>
      <c r="M14" s="13" t="e">
        <f>J14-F14</f>
        <v>#REF!</v>
      </c>
      <c r="N14" s="13" t="e">
        <f>K14-G14</f>
        <v>#REF!</v>
      </c>
      <c r="O14" s="13" t="e">
        <f>L14-H14</f>
        <v>#REF!</v>
      </c>
    </row>
    <row r="15" spans="2:15" s="70" customFormat="1" ht="24" customHeight="1" x14ac:dyDescent="0.25">
      <c r="B15" s="111" t="s">
        <v>37</v>
      </c>
      <c r="C15" s="28">
        <v>510</v>
      </c>
      <c r="D15" s="26">
        <v>66.3</v>
      </c>
      <c r="E15" s="18">
        <v>33820</v>
      </c>
      <c r="F15" s="26">
        <v>927.3</v>
      </c>
      <c r="G15" s="26">
        <v>54.5</v>
      </c>
      <c r="H15" s="26">
        <v>502.6</v>
      </c>
      <c r="I15" s="69"/>
      <c r="J15" s="70" t="e">
        <f t="shared" ref="J15:L19" si="0">ROUND(C15/C47*100,1)</f>
        <v>#DIV/0!</v>
      </c>
      <c r="K15" s="70" t="e">
        <f t="shared" si="0"/>
        <v>#DIV/0!</v>
      </c>
      <c r="L15" s="70" t="e">
        <f t="shared" si="0"/>
        <v>#DIV/0!</v>
      </c>
      <c r="M15" s="106" t="e">
        <f t="shared" ref="M15:O25" si="1">J15-F15</f>
        <v>#DIV/0!</v>
      </c>
      <c r="N15" s="106" t="e">
        <f t="shared" si="1"/>
        <v>#DIV/0!</v>
      </c>
      <c r="O15" s="106" t="e">
        <f t="shared" si="1"/>
        <v>#DIV/0!</v>
      </c>
    </row>
    <row r="16" spans="2:15" s="3" customFormat="1" ht="24" customHeight="1" x14ac:dyDescent="0.25">
      <c r="B16" s="85" t="s">
        <v>78</v>
      </c>
      <c r="C16" s="10">
        <v>13390</v>
      </c>
      <c r="D16" s="11">
        <v>20.3</v>
      </c>
      <c r="E16" s="12">
        <v>272056</v>
      </c>
      <c r="F16" s="11">
        <v>91.8</v>
      </c>
      <c r="G16" s="11">
        <v>85</v>
      </c>
      <c r="H16" s="11">
        <v>78.099999999999994</v>
      </c>
      <c r="I16" s="67"/>
      <c r="J16" s="3" t="e">
        <f t="shared" si="0"/>
        <v>#DIV/0!</v>
      </c>
      <c r="K16" s="3" t="e">
        <f t="shared" si="0"/>
        <v>#DIV/0!</v>
      </c>
      <c r="L16" s="3" t="e">
        <f t="shared" si="0"/>
        <v>#DIV/0!</v>
      </c>
      <c r="M16" s="13" t="e">
        <f t="shared" si="1"/>
        <v>#DIV/0!</v>
      </c>
      <c r="N16" s="13" t="e">
        <f t="shared" si="1"/>
        <v>#DIV/0!</v>
      </c>
      <c r="O16" s="13" t="e">
        <f t="shared" si="1"/>
        <v>#DIV/0!</v>
      </c>
    </row>
    <row r="17" spans="2:15" s="3" customFormat="1" ht="24" customHeight="1" x14ac:dyDescent="0.25">
      <c r="B17" s="85" t="s">
        <v>79</v>
      </c>
      <c r="C17" s="10">
        <v>1400</v>
      </c>
      <c r="D17" s="11">
        <v>15.9</v>
      </c>
      <c r="E17" s="12">
        <v>22291</v>
      </c>
      <c r="F17" s="11">
        <v>86</v>
      </c>
      <c r="G17" s="11">
        <v>97.7</v>
      </c>
      <c r="H17" s="11">
        <v>84</v>
      </c>
      <c r="I17" s="67"/>
      <c r="J17" s="3">
        <f t="shared" si="0"/>
        <v>1.6</v>
      </c>
      <c r="K17" s="3">
        <f t="shared" si="0"/>
        <v>72.900000000000006</v>
      </c>
      <c r="L17" s="3">
        <f t="shared" si="0"/>
        <v>1.2</v>
      </c>
      <c r="M17" s="13">
        <f t="shared" si="1"/>
        <v>-84.4</v>
      </c>
      <c r="N17" s="13">
        <f t="shared" si="1"/>
        <v>-24.799999999999997</v>
      </c>
      <c r="O17" s="13">
        <f t="shared" si="1"/>
        <v>-82.8</v>
      </c>
    </row>
    <row r="18" spans="2:15" s="3" customFormat="1" ht="24" customHeight="1" x14ac:dyDescent="0.25">
      <c r="B18" s="85" t="s">
        <v>80</v>
      </c>
      <c r="C18" s="10">
        <v>1235</v>
      </c>
      <c r="D18" s="11">
        <v>221</v>
      </c>
      <c r="E18" s="12">
        <v>272885</v>
      </c>
      <c r="F18" s="11">
        <v>141.30000000000001</v>
      </c>
      <c r="G18" s="11">
        <v>66.3</v>
      </c>
      <c r="H18" s="11">
        <v>93.7</v>
      </c>
      <c r="I18" s="67"/>
      <c r="J18" s="3">
        <f t="shared" si="0"/>
        <v>27.4</v>
      </c>
      <c r="K18" s="3">
        <f t="shared" si="0"/>
        <v>1262.9000000000001</v>
      </c>
      <c r="L18" s="3">
        <f t="shared" si="0"/>
        <v>346.4</v>
      </c>
      <c r="M18" s="13">
        <f t="shared" si="1"/>
        <v>-113.9</v>
      </c>
      <c r="N18" s="13">
        <f t="shared" si="1"/>
        <v>1196.6000000000001</v>
      </c>
      <c r="O18" s="13">
        <f t="shared" si="1"/>
        <v>252.7</v>
      </c>
    </row>
    <row r="19" spans="2:15" s="3" customFormat="1" ht="24" customHeight="1" x14ac:dyDescent="0.25">
      <c r="B19" s="85" t="s">
        <v>81</v>
      </c>
      <c r="C19" s="10">
        <v>16995</v>
      </c>
      <c r="D19" s="11">
        <v>12.4</v>
      </c>
      <c r="E19" s="12">
        <v>211079</v>
      </c>
      <c r="F19" s="11">
        <v>140.9</v>
      </c>
      <c r="G19" s="11">
        <v>83.2</v>
      </c>
      <c r="H19" s="11">
        <v>117.4</v>
      </c>
      <c r="I19" s="67"/>
      <c r="J19" s="3">
        <f t="shared" si="0"/>
        <v>635.6</v>
      </c>
      <c r="K19" s="3">
        <f t="shared" si="0"/>
        <v>86.1</v>
      </c>
      <c r="L19" s="3">
        <f t="shared" si="0"/>
        <v>548.6</v>
      </c>
      <c r="M19" s="13">
        <f t="shared" si="1"/>
        <v>494.70000000000005</v>
      </c>
      <c r="N19" s="13">
        <f t="shared" si="1"/>
        <v>2.8999999999999915</v>
      </c>
      <c r="O19" s="13">
        <f t="shared" si="1"/>
        <v>431.20000000000005</v>
      </c>
    </row>
    <row r="20" spans="2:15" s="3" customFormat="1" ht="33" customHeight="1" x14ac:dyDescent="0.25">
      <c r="B20" s="87" t="s">
        <v>43</v>
      </c>
      <c r="C20" s="10">
        <v>290951</v>
      </c>
      <c r="D20" s="11">
        <v>17.3</v>
      </c>
      <c r="E20" s="12">
        <v>5032792</v>
      </c>
      <c r="F20" s="11">
        <v>204.6</v>
      </c>
      <c r="G20" s="11">
        <v>73.900000000000006</v>
      </c>
      <c r="H20" s="11">
        <v>151.4</v>
      </c>
      <c r="I20" s="67"/>
      <c r="J20" s="3">
        <f t="shared" ref="J20:L25" si="2">ROUND(C20/C56*100,1)</f>
        <v>2250.1999999999998</v>
      </c>
      <c r="K20" s="3">
        <f t="shared" si="2"/>
        <v>10.3</v>
      </c>
      <c r="L20" s="3">
        <f t="shared" si="2"/>
        <v>232.3</v>
      </c>
      <c r="M20" s="13">
        <f t="shared" si="1"/>
        <v>2045.6</v>
      </c>
      <c r="N20" s="13">
        <f t="shared" si="1"/>
        <v>-63.600000000000009</v>
      </c>
      <c r="O20" s="13">
        <f t="shared" si="1"/>
        <v>80.900000000000006</v>
      </c>
    </row>
    <row r="21" spans="2:15" s="3" customFormat="1" ht="24" customHeight="1" x14ac:dyDescent="0.25">
      <c r="B21" s="88" t="s">
        <v>44</v>
      </c>
      <c r="C21" s="10">
        <v>11064</v>
      </c>
      <c r="D21" s="11">
        <v>18.899999999999999</v>
      </c>
      <c r="E21" s="12">
        <v>209374</v>
      </c>
      <c r="F21" s="11">
        <v>291.7</v>
      </c>
      <c r="G21" s="11">
        <v>87.1</v>
      </c>
      <c r="H21" s="11">
        <v>254.4</v>
      </c>
      <c r="I21" s="67"/>
      <c r="J21" s="3">
        <f t="shared" si="2"/>
        <v>1000.4</v>
      </c>
      <c r="K21" s="3">
        <f t="shared" si="2"/>
        <v>10.4</v>
      </c>
      <c r="L21" s="3">
        <f t="shared" si="2"/>
        <v>104.6</v>
      </c>
      <c r="M21" s="13">
        <f t="shared" si="1"/>
        <v>708.7</v>
      </c>
      <c r="N21" s="13">
        <f t="shared" si="1"/>
        <v>-76.699999999999989</v>
      </c>
      <c r="O21" s="13">
        <f t="shared" si="1"/>
        <v>-149.80000000000001</v>
      </c>
    </row>
    <row r="22" spans="2:15" s="3" customFormat="1" ht="24" customHeight="1" x14ac:dyDescent="0.25">
      <c r="B22" s="88" t="s">
        <v>45</v>
      </c>
      <c r="C22" s="10">
        <v>11572</v>
      </c>
      <c r="D22" s="11">
        <v>14.4</v>
      </c>
      <c r="E22" s="12">
        <v>166391</v>
      </c>
      <c r="F22" s="11">
        <v>170</v>
      </c>
      <c r="G22" s="11">
        <v>84.7</v>
      </c>
      <c r="H22" s="11">
        <v>143.80000000000001</v>
      </c>
      <c r="I22" s="67"/>
      <c r="J22" s="3">
        <f t="shared" si="2"/>
        <v>1444.7</v>
      </c>
      <c r="K22" s="3">
        <f t="shared" si="2"/>
        <v>8.4</v>
      </c>
      <c r="L22" s="3">
        <f t="shared" si="2"/>
        <v>121</v>
      </c>
      <c r="M22" s="13">
        <f t="shared" si="1"/>
        <v>1274.7</v>
      </c>
      <c r="N22" s="13">
        <f t="shared" si="1"/>
        <v>-76.3</v>
      </c>
      <c r="O22" s="13">
        <f t="shared" si="1"/>
        <v>-22.800000000000011</v>
      </c>
    </row>
    <row r="23" spans="2:15" s="70" customFormat="1" ht="24" customHeight="1" x14ac:dyDescent="0.25">
      <c r="B23" s="88" t="s">
        <v>46</v>
      </c>
      <c r="C23" s="10">
        <v>26418</v>
      </c>
      <c r="D23" s="11">
        <v>24.4</v>
      </c>
      <c r="E23" s="12">
        <v>645347</v>
      </c>
      <c r="F23" s="11">
        <v>294.3</v>
      </c>
      <c r="G23" s="11">
        <v>86.8</v>
      </c>
      <c r="H23" s="11">
        <v>255.6</v>
      </c>
      <c r="I23" s="69"/>
      <c r="J23" s="3">
        <f t="shared" si="2"/>
        <v>6031.5</v>
      </c>
      <c r="K23" s="3">
        <f t="shared" si="2"/>
        <v>13.1</v>
      </c>
      <c r="L23" s="3">
        <f t="shared" si="2"/>
        <v>793</v>
      </c>
      <c r="M23" s="13">
        <f>J23-F23</f>
        <v>5737.2</v>
      </c>
      <c r="N23" s="13">
        <f t="shared" si="1"/>
        <v>-73.7</v>
      </c>
      <c r="O23" s="13">
        <f t="shared" si="1"/>
        <v>537.4</v>
      </c>
    </row>
    <row r="24" spans="2:15" s="3" customFormat="1" ht="24" customHeight="1" x14ac:dyDescent="0.25">
      <c r="B24" s="88" t="s">
        <v>47</v>
      </c>
      <c r="C24" s="10">
        <v>193931</v>
      </c>
      <c r="D24" s="11">
        <v>14.1</v>
      </c>
      <c r="E24" s="12">
        <v>2736414</v>
      </c>
      <c r="F24" s="11">
        <v>260.39999999999998</v>
      </c>
      <c r="G24" s="11">
        <v>79.7</v>
      </c>
      <c r="H24" s="11">
        <v>208.1</v>
      </c>
      <c r="I24" s="67"/>
      <c r="J24" s="3">
        <f t="shared" si="2"/>
        <v>5274.2</v>
      </c>
      <c r="K24" s="3">
        <f t="shared" si="2"/>
        <v>8.8000000000000007</v>
      </c>
      <c r="L24" s="3">
        <f t="shared" si="2"/>
        <v>464.7</v>
      </c>
      <c r="M24" s="13">
        <f>J24-F24</f>
        <v>5013.8</v>
      </c>
      <c r="N24" s="13">
        <f t="shared" si="1"/>
        <v>-70.900000000000006</v>
      </c>
      <c r="O24" s="13">
        <f t="shared" si="1"/>
        <v>256.60000000000002</v>
      </c>
    </row>
    <row r="25" spans="2:15" s="3" customFormat="1" ht="33" customHeight="1" x14ac:dyDescent="0.25">
      <c r="B25" s="89" t="s">
        <v>48</v>
      </c>
      <c r="C25" s="10">
        <v>47966</v>
      </c>
      <c r="D25" s="11">
        <v>26.6</v>
      </c>
      <c r="E25" s="12">
        <v>1275266</v>
      </c>
      <c r="F25" s="11">
        <v>99.6</v>
      </c>
      <c r="G25" s="11">
        <v>82.4</v>
      </c>
      <c r="H25" s="11">
        <v>81.900000000000006</v>
      </c>
      <c r="I25" s="67"/>
      <c r="J25" s="3">
        <f t="shared" si="2"/>
        <v>694.4</v>
      </c>
      <c r="K25" s="3">
        <f t="shared" si="2"/>
        <v>15.8</v>
      </c>
      <c r="L25" s="3">
        <f t="shared" si="2"/>
        <v>110</v>
      </c>
      <c r="M25" s="13">
        <f>J25-F25</f>
        <v>594.79999999999995</v>
      </c>
      <c r="N25" s="13">
        <f t="shared" si="1"/>
        <v>-66.600000000000009</v>
      </c>
      <c r="O25" s="13">
        <f t="shared" si="1"/>
        <v>28.099999999999994</v>
      </c>
    </row>
    <row r="26" spans="2:15" s="3" customFormat="1" ht="24" customHeight="1" x14ac:dyDescent="0.25">
      <c r="B26" s="87" t="s">
        <v>49</v>
      </c>
      <c r="C26" s="10">
        <v>2696</v>
      </c>
      <c r="D26" s="11">
        <v>11.7</v>
      </c>
      <c r="E26" s="12">
        <v>31637</v>
      </c>
      <c r="F26" s="11">
        <v>27.7</v>
      </c>
      <c r="G26" s="11">
        <v>74.099999999999994</v>
      </c>
      <c r="H26" s="11">
        <v>20.5</v>
      </c>
      <c r="I26" s="67"/>
      <c r="M26" s="13"/>
      <c r="N26" s="13"/>
      <c r="O26" s="13"/>
    </row>
    <row r="27" spans="2:15" s="70" customFormat="1" ht="33" customHeight="1" x14ac:dyDescent="0.25">
      <c r="B27" s="90" t="s">
        <v>50</v>
      </c>
      <c r="C27" s="10">
        <v>35385</v>
      </c>
      <c r="D27" s="102">
        <v>162</v>
      </c>
      <c r="E27" s="12">
        <v>5747799</v>
      </c>
      <c r="F27" s="11">
        <v>141.5</v>
      </c>
      <c r="G27" s="11">
        <v>82.5</v>
      </c>
      <c r="H27" s="11">
        <v>117</v>
      </c>
      <c r="I27" s="69"/>
      <c r="J27" s="3">
        <f t="shared" ref="J27:L28" si="3">ROUND(C27/C62*100,1)</f>
        <v>146</v>
      </c>
      <c r="K27" s="3">
        <f t="shared" si="3"/>
        <v>2892.9</v>
      </c>
      <c r="L27" s="3">
        <f t="shared" si="3"/>
        <v>4247.8</v>
      </c>
      <c r="M27" s="13">
        <f t="shared" ref="M27:O28" si="4">J27-F27</f>
        <v>4.5</v>
      </c>
      <c r="N27" s="13">
        <f t="shared" si="4"/>
        <v>2810.4</v>
      </c>
      <c r="O27" s="13">
        <f t="shared" si="4"/>
        <v>4130.8</v>
      </c>
    </row>
    <row r="28" spans="2:15" s="3" customFormat="1" ht="24.75" customHeight="1" x14ac:dyDescent="0.25">
      <c r="B28" s="88" t="s">
        <v>44</v>
      </c>
      <c r="C28" s="10">
        <v>1035</v>
      </c>
      <c r="D28" s="102">
        <v>174</v>
      </c>
      <c r="E28" s="12">
        <v>179611</v>
      </c>
      <c r="F28" s="11">
        <v>135.6</v>
      </c>
      <c r="G28" s="11">
        <v>85.2</v>
      </c>
      <c r="H28" s="11">
        <v>115.3</v>
      </c>
      <c r="I28" s="67"/>
      <c r="J28" s="3">
        <f t="shared" si="3"/>
        <v>59</v>
      </c>
      <c r="K28" s="3">
        <f t="shared" si="3"/>
        <v>4971.3999999999996</v>
      </c>
      <c r="L28" s="3">
        <f t="shared" si="3"/>
        <v>2930.5</v>
      </c>
      <c r="M28" s="13">
        <f t="shared" si="4"/>
        <v>-76.599999999999994</v>
      </c>
      <c r="N28" s="13">
        <f t="shared" si="4"/>
        <v>4886.2</v>
      </c>
      <c r="O28" s="13">
        <f t="shared" si="4"/>
        <v>2815.2</v>
      </c>
    </row>
    <row r="29" spans="2:15" s="3" customFormat="1" ht="24" customHeight="1" x14ac:dyDescent="0.25">
      <c r="B29" s="88" t="s">
        <v>45</v>
      </c>
      <c r="C29" s="10">
        <v>3102</v>
      </c>
      <c r="D29" s="102">
        <v>168</v>
      </c>
      <c r="E29" s="12">
        <v>521010</v>
      </c>
      <c r="F29" s="11">
        <v>171.8</v>
      </c>
      <c r="G29" s="11">
        <v>85.4</v>
      </c>
      <c r="H29" s="11">
        <v>146.69999999999999</v>
      </c>
      <c r="I29" s="67"/>
      <c r="M29" s="13"/>
      <c r="N29" s="13"/>
      <c r="O29" s="13"/>
    </row>
    <row r="30" spans="2:15" s="3" customFormat="1" ht="24" customHeight="1" x14ac:dyDescent="0.25">
      <c r="B30" s="88" t="s">
        <v>46</v>
      </c>
      <c r="C30" s="10">
        <v>2825</v>
      </c>
      <c r="D30" s="102">
        <v>196</v>
      </c>
      <c r="E30" s="12">
        <v>553005</v>
      </c>
      <c r="F30" s="11">
        <v>708</v>
      </c>
      <c r="G30" s="11">
        <v>89.1</v>
      </c>
      <c r="H30" s="11">
        <v>630.1</v>
      </c>
      <c r="I30" s="67"/>
      <c r="J30" s="3">
        <f t="shared" ref="J30:L32" si="5">ROUND(C30/C64*100,1)</f>
        <v>296.10000000000002</v>
      </c>
      <c r="K30" s="3">
        <f t="shared" si="5"/>
        <v>6322.6</v>
      </c>
      <c r="L30" s="3">
        <f t="shared" si="5"/>
        <v>18971</v>
      </c>
      <c r="M30" s="13">
        <f t="shared" ref="M30:O32" si="6">J30-F30</f>
        <v>-411.9</v>
      </c>
      <c r="N30" s="13">
        <f t="shared" si="6"/>
        <v>6233.5</v>
      </c>
      <c r="O30" s="13">
        <f t="shared" si="6"/>
        <v>18340.900000000001</v>
      </c>
    </row>
    <row r="31" spans="2:15" s="3" customFormat="1" ht="24" customHeight="1" x14ac:dyDescent="0.25">
      <c r="B31" s="88" t="s">
        <v>47</v>
      </c>
      <c r="C31" s="10">
        <v>20695</v>
      </c>
      <c r="D31" s="102">
        <v>154</v>
      </c>
      <c r="E31" s="12">
        <v>3191202</v>
      </c>
      <c r="F31" s="11">
        <v>168</v>
      </c>
      <c r="G31" s="11">
        <v>79.8</v>
      </c>
      <c r="H31" s="11">
        <v>134.19999999999999</v>
      </c>
      <c r="I31" s="67"/>
      <c r="J31" s="3">
        <f t="shared" si="5"/>
        <v>365.9</v>
      </c>
      <c r="K31" s="3">
        <f t="shared" si="5"/>
        <v>2800</v>
      </c>
      <c r="L31" s="3">
        <f t="shared" si="5"/>
        <v>10262.4</v>
      </c>
      <c r="M31" s="13">
        <f t="shared" si="6"/>
        <v>197.89999999999998</v>
      </c>
      <c r="N31" s="13">
        <f t="shared" si="6"/>
        <v>2720.2</v>
      </c>
      <c r="O31" s="13">
        <f t="shared" si="6"/>
        <v>10128.199999999999</v>
      </c>
    </row>
    <row r="32" spans="2:15" s="3" customFormat="1" ht="28.5" customHeight="1" x14ac:dyDescent="0.25">
      <c r="B32" s="89" t="s">
        <v>48</v>
      </c>
      <c r="C32" s="10">
        <v>7728</v>
      </c>
      <c r="D32" s="102">
        <v>169</v>
      </c>
      <c r="E32" s="12">
        <v>1302971</v>
      </c>
      <c r="F32" s="11">
        <v>79.5</v>
      </c>
      <c r="G32" s="11">
        <v>84.9</v>
      </c>
      <c r="H32" s="11">
        <v>67.3</v>
      </c>
      <c r="I32" s="67"/>
      <c r="J32" s="3">
        <f t="shared" si="5"/>
        <v>48.7</v>
      </c>
      <c r="K32" s="3">
        <f t="shared" si="5"/>
        <v>2816.7</v>
      </c>
      <c r="L32" s="3">
        <f t="shared" si="5"/>
        <v>1369.1</v>
      </c>
      <c r="M32" s="13">
        <f t="shared" si="6"/>
        <v>-30.799999999999997</v>
      </c>
      <c r="N32" s="13">
        <f t="shared" si="6"/>
        <v>2731.7999999999997</v>
      </c>
      <c r="O32" s="13">
        <f t="shared" si="6"/>
        <v>1301.8</v>
      </c>
    </row>
    <row r="33" spans="1:17" s="3" customFormat="1" ht="29.25" customHeight="1" x14ac:dyDescent="0.2">
      <c r="I33" s="67"/>
      <c r="M33" s="13"/>
      <c r="N33" s="13"/>
      <c r="O33" s="13"/>
    </row>
    <row r="34" spans="1:17" s="70" customFormat="1" ht="21.95" customHeight="1" x14ac:dyDescent="0.2">
      <c r="I34" s="69"/>
      <c r="J34" s="3">
        <f>ROUND('tabl 37(3)'!C7/C67*100,1)</f>
        <v>1.4</v>
      </c>
      <c r="K34" s="3">
        <f>ROUND('tabl 37(3)'!D7/D67*100,1)</f>
        <v>1.7</v>
      </c>
      <c r="L34" s="3">
        <f>ROUND('tabl 37(3)'!E7/E67*100,1)</f>
        <v>0</v>
      </c>
      <c r="M34" s="13">
        <f>J34-'tabl 37(3)'!F7</f>
        <v>-92.199999999999989</v>
      </c>
      <c r="N34" s="13">
        <f>K34-'tabl 37(3)'!G7</f>
        <v>-73.3</v>
      </c>
      <c r="O34" s="13">
        <f>L34-'tabl 37(3)'!H7</f>
        <v>-71.400000000000006</v>
      </c>
    </row>
    <row r="35" spans="1:17" s="3" customFormat="1" ht="21.95" customHeight="1" x14ac:dyDescent="0.2">
      <c r="I35" s="67"/>
      <c r="J35" s="3">
        <f>ROUND('tabl 37(3)'!C8/C68*100,1)</f>
        <v>10.1</v>
      </c>
      <c r="K35" s="3">
        <f>ROUND('tabl 37(3)'!D8/D68*100,1)</f>
        <v>1.5</v>
      </c>
      <c r="L35" s="3">
        <f>ROUND('tabl 37(3)'!E8/E68*100,1)</f>
        <v>0.2</v>
      </c>
      <c r="M35" s="13">
        <f>J35-'tabl 37(3)'!F8</f>
        <v>-115.80000000000001</v>
      </c>
      <c r="N35" s="13">
        <f>K35-'tabl 37(3)'!G8</f>
        <v>-98.5</v>
      </c>
      <c r="O35" s="13">
        <f>L35-'tabl 37(3)'!H8</f>
        <v>-124.89999999999999</v>
      </c>
      <c r="Q35" s="79"/>
    </row>
    <row r="36" spans="1:17" s="3" customFormat="1" ht="21.95" customHeight="1" x14ac:dyDescent="0.2">
      <c r="I36" s="67"/>
      <c r="M36" s="13"/>
      <c r="N36" s="13"/>
      <c r="O36" s="13"/>
    </row>
    <row r="37" spans="1:17" s="3" customFormat="1" ht="29.25" customHeight="1" x14ac:dyDescent="0.2">
      <c r="I37" s="67"/>
      <c r="J37" s="3">
        <f>ROUND('tabl 37(3)'!C10/C70*100,1)</f>
        <v>85.7</v>
      </c>
      <c r="K37" s="3">
        <f>ROUND('tabl 37(3)'!D10/D70*100,1)</f>
        <v>3.4</v>
      </c>
      <c r="L37" s="3">
        <f>ROUND('tabl 37(3)'!E10/E70*100,1)</f>
        <v>2.8</v>
      </c>
      <c r="M37" s="13">
        <f>J37-'tabl 37(3)'!F10</f>
        <v>-127.2</v>
      </c>
      <c r="N37" s="13">
        <f>K37-'tabl 37(3)'!G10</f>
        <v>-54.7</v>
      </c>
      <c r="O37" s="13">
        <f>L37-'tabl 37(3)'!H10</f>
        <v>-114</v>
      </c>
    </row>
    <row r="38" spans="1:17" s="3" customFormat="1" ht="21.95" customHeight="1" x14ac:dyDescent="0.2">
      <c r="I38" s="67"/>
      <c r="J38" s="3">
        <f>ROUND('tabl 37(3)'!C11/C71*100,1)</f>
        <v>3.3</v>
      </c>
      <c r="K38" s="3">
        <f>ROUND('tabl 37(3)'!D11/D71*100,1)</f>
        <v>3.3</v>
      </c>
      <c r="L38" s="3">
        <f>ROUND('tabl 37(3)'!E11/E71*100,1)</f>
        <v>0.1</v>
      </c>
      <c r="M38" s="13">
        <f>J38-'tabl 37(3)'!F11</f>
        <v>-61.400000000000006</v>
      </c>
      <c r="N38" s="13">
        <f>K38-'tabl 37(3)'!G11</f>
        <v>-82.600000000000009</v>
      </c>
      <c r="O38" s="13">
        <f>L38-'tabl 37(3)'!H11</f>
        <v>-55.5</v>
      </c>
    </row>
    <row r="39" spans="1:17" s="3" customFormat="1" ht="21.95" customHeight="1" x14ac:dyDescent="0.2">
      <c r="I39" s="67"/>
      <c r="M39" s="13"/>
      <c r="N39" s="13"/>
      <c r="O39" s="13"/>
    </row>
    <row r="40" spans="1:17" s="3" customFormat="1" ht="26.25" customHeight="1" x14ac:dyDescent="0.2">
      <c r="I40" s="67"/>
      <c r="M40" s="13"/>
      <c r="N40" s="13"/>
      <c r="O40" s="13"/>
    </row>
    <row r="41" spans="1:17" s="3" customFormat="1" ht="21.95" customHeight="1" x14ac:dyDescent="0.2">
      <c r="I41" s="67"/>
      <c r="J41" s="3">
        <f>ROUND('tabl 37(3)'!C14/C72*100,1)</f>
        <v>371.4</v>
      </c>
      <c r="K41" s="3">
        <f>ROUND('tabl 37(3)'!D14/D72*100,1)</f>
        <v>118</v>
      </c>
      <c r="L41" s="3">
        <f>ROUND('tabl 37(3)'!E14/E72*100,1)</f>
        <v>439.5</v>
      </c>
      <c r="M41" s="13">
        <f>J41-'tabl 37(3)'!F14</f>
        <v>255.49999999999997</v>
      </c>
      <c r="N41" s="13">
        <f>K41-'tabl 37(3)'!G14</f>
        <v>36.599999999999994</v>
      </c>
      <c r="O41" s="13">
        <f>L41-'tabl 37(3)'!H14</f>
        <v>345</v>
      </c>
      <c r="Q41" s="79"/>
    </row>
    <row r="42" spans="1:17" s="3" customFormat="1" ht="21.95" customHeight="1" x14ac:dyDescent="0.2">
      <c r="I42" s="67"/>
      <c r="L42" s="3">
        <f>ROUND('tabl 37(3)'!E15/E73*100,1)</f>
        <v>6.6</v>
      </c>
      <c r="M42" s="13"/>
      <c r="N42" s="13"/>
      <c r="O42" s="13">
        <f>L42-'tabl 37(3)'!H15</f>
        <v>-131.5</v>
      </c>
    </row>
    <row r="43" spans="1:17" s="3" customFormat="1" ht="21.95" customHeight="1" x14ac:dyDescent="0.2">
      <c r="I43" s="67"/>
      <c r="L43" s="3">
        <f>ROUND('tabl 37(3)'!E16/E74*100,1)</f>
        <v>0.1</v>
      </c>
      <c r="M43" s="13"/>
      <c r="N43" s="13"/>
      <c r="O43" s="13">
        <f>L43-'tabl 37(3)'!H16</f>
        <v>-48</v>
      </c>
    </row>
    <row r="44" spans="1:17" s="3" customFormat="1" ht="28.5" customHeight="1" x14ac:dyDescent="0.2">
      <c r="I44" s="67"/>
      <c r="L44" s="3">
        <f>ROUND('tabl 37(3)'!E17/E75*100,1)</f>
        <v>6.2</v>
      </c>
      <c r="M44" s="13"/>
      <c r="N44" s="13"/>
      <c r="O44" s="13" t="e">
        <f>L44-'tabl 37(3)'!H17</f>
        <v>#VALUE!</v>
      </c>
    </row>
    <row r="45" spans="1:17" s="3" customFormat="1" ht="21.95" customHeight="1" x14ac:dyDescent="0.2">
      <c r="I45" s="67"/>
      <c r="L45" s="3">
        <f>ROUND('tabl 37(3)'!E18/E76*100,1)</f>
        <v>1511.9</v>
      </c>
      <c r="M45" s="13"/>
      <c r="N45" s="13"/>
      <c r="O45" s="13">
        <f>L45-'tabl 37(3)'!H18</f>
        <v>1449.2</v>
      </c>
    </row>
    <row r="46" spans="1:17" s="3" customFormat="1" ht="21.95" customHeight="1" x14ac:dyDescent="0.2">
      <c r="I46" s="67"/>
      <c r="J46" s="3" t="e">
        <f>ROUND('tabl 37(3)'!C19/C77*100,1)</f>
        <v>#VALUE!</v>
      </c>
      <c r="K46" s="3" t="e">
        <f>ROUND('tabl 37(3)'!D19/D77*100,1)</f>
        <v>#VALUE!</v>
      </c>
      <c r="L46" s="3">
        <f>ROUND('tabl 37(3)'!E19/E77*100,1)</f>
        <v>4127.8</v>
      </c>
      <c r="M46" s="13" t="e">
        <f>J46-'tabl 37(3)'!F19</f>
        <v>#VALUE!</v>
      </c>
      <c r="N46" s="13" t="e">
        <f>K46-'tabl 37(3)'!G19</f>
        <v>#VALUE!</v>
      </c>
      <c r="O46" s="13">
        <f>L46-'tabl 37(3)'!H19</f>
        <v>4060.2000000000003</v>
      </c>
    </row>
    <row r="47" spans="1:17" ht="14.25" x14ac:dyDescent="0.2">
      <c r="C47" s="43"/>
      <c r="D47" s="64"/>
      <c r="E47" s="43"/>
      <c r="F47" s="64"/>
      <c r="G47" s="64"/>
      <c r="H47" s="64"/>
      <c r="J47" s="3"/>
      <c r="K47" s="3"/>
      <c r="L47" s="3"/>
    </row>
    <row r="48" spans="1:17" s="71" customFormat="1" ht="14.25" hidden="1" customHeight="1" x14ac:dyDescent="0.2">
      <c r="A48"/>
      <c r="B48">
        <v>2005</v>
      </c>
      <c r="C48" s="28"/>
      <c r="D48" s="26"/>
      <c r="E48" s="18"/>
      <c r="F48" s="26"/>
      <c r="G48" s="26"/>
      <c r="H48" s="26"/>
      <c r="I48" s="63"/>
      <c r="J48" s="3"/>
      <c r="K48" s="3"/>
      <c r="L48" s="3"/>
    </row>
    <row r="49" spans="2:9" s="3" customFormat="1" ht="14.25" hidden="1" customHeight="1" x14ac:dyDescent="0.2">
      <c r="B49" s="20" t="s">
        <v>43</v>
      </c>
      <c r="C49" s="43">
        <v>85289</v>
      </c>
      <c r="D49" s="64">
        <v>21.8</v>
      </c>
      <c r="E49" s="43">
        <v>1862444</v>
      </c>
      <c r="F49" s="64">
        <v>120.3</v>
      </c>
      <c r="G49" s="64">
        <v>80.099999999999994</v>
      </c>
      <c r="H49" s="64">
        <v>96.7</v>
      </c>
      <c r="I49" s="67"/>
    </row>
    <row r="50" spans="2:9" s="3" customFormat="1" ht="14.25" hidden="1" customHeight="1" x14ac:dyDescent="0.2">
      <c r="B50" s="30" t="s">
        <v>44</v>
      </c>
      <c r="C50" s="43">
        <v>4502</v>
      </c>
      <c r="D50" s="64">
        <v>17.5</v>
      </c>
      <c r="E50" s="43">
        <v>78772</v>
      </c>
      <c r="F50" s="64">
        <v>148.4</v>
      </c>
      <c r="G50" s="64">
        <v>76.099999999999994</v>
      </c>
      <c r="H50" s="64">
        <v>112.9</v>
      </c>
      <c r="I50" s="67"/>
    </row>
    <row r="51" spans="2:9" s="3" customFormat="1" ht="14.25" hidden="1" customHeight="1" x14ac:dyDescent="0.2">
      <c r="B51" s="30" t="s">
        <v>45</v>
      </c>
      <c r="C51" s="43">
        <v>2674</v>
      </c>
      <c r="D51" s="64">
        <v>14.4</v>
      </c>
      <c r="E51" s="43">
        <v>38477</v>
      </c>
      <c r="F51" s="64">
        <v>391.5</v>
      </c>
      <c r="G51" s="64">
        <v>90.6</v>
      </c>
      <c r="H51" s="64">
        <v>355.3</v>
      </c>
      <c r="I51" s="67"/>
    </row>
    <row r="52" spans="2:9" s="3" customFormat="1" ht="14.25" hidden="1" customHeight="1" x14ac:dyDescent="0.2">
      <c r="B52" s="30" t="s">
        <v>46</v>
      </c>
      <c r="C52" s="43">
        <v>10469</v>
      </c>
      <c r="D52" s="65">
        <v>23.7</v>
      </c>
      <c r="E52" s="43">
        <v>248491</v>
      </c>
      <c r="F52" s="64">
        <v>128.19999999999999</v>
      </c>
      <c r="G52" s="64">
        <v>83.7</v>
      </c>
      <c r="H52" s="64">
        <v>107.7</v>
      </c>
      <c r="I52" s="67"/>
    </row>
    <row r="53" spans="2:9" s="3" customFormat="1" ht="14.25" hidden="1" customHeight="1" x14ac:dyDescent="0.2">
      <c r="B53" s="30" t="s">
        <v>47</v>
      </c>
      <c r="C53" s="43">
        <v>28903</v>
      </c>
      <c r="D53" s="64">
        <v>14.2</v>
      </c>
      <c r="E53" s="43">
        <v>409134</v>
      </c>
      <c r="F53" s="64">
        <v>248.7</v>
      </c>
      <c r="G53" s="64">
        <v>86.6</v>
      </c>
      <c r="H53" s="64">
        <v>215</v>
      </c>
      <c r="I53" s="67"/>
    </row>
    <row r="54" spans="2:9" s="3" customFormat="1" ht="24" hidden="1" customHeight="1" x14ac:dyDescent="0.2">
      <c r="B54" s="24" t="s">
        <v>48</v>
      </c>
      <c r="C54" s="43">
        <v>38742</v>
      </c>
      <c r="D54" s="65">
        <v>28.1</v>
      </c>
      <c r="E54" s="43">
        <v>1087570</v>
      </c>
      <c r="F54" s="64">
        <v>81.8</v>
      </c>
      <c r="G54" s="64">
        <v>93.4</v>
      </c>
      <c r="H54" s="64">
        <v>76.400000000000006</v>
      </c>
      <c r="I54" s="67"/>
    </row>
    <row r="55" spans="2:9" s="3" customFormat="1" ht="14.25" hidden="1" customHeight="1" x14ac:dyDescent="0.2">
      <c r="B55" s="20" t="s">
        <v>49</v>
      </c>
      <c r="C55" s="32">
        <v>962</v>
      </c>
      <c r="D55" s="33">
        <v>12.2</v>
      </c>
      <c r="E55" s="32">
        <v>11719</v>
      </c>
      <c r="F55" s="34">
        <v>124.8</v>
      </c>
      <c r="G55" s="34">
        <v>81.3</v>
      </c>
      <c r="H55" s="34">
        <v>101.6</v>
      </c>
      <c r="I55" s="67"/>
    </row>
    <row r="56" spans="2:9" s="3" customFormat="1" ht="14.25" hidden="1" customHeight="1" x14ac:dyDescent="0.2">
      <c r="B56" s="25" t="s">
        <v>50</v>
      </c>
      <c r="C56" s="35">
        <v>12930</v>
      </c>
      <c r="D56" s="36">
        <v>168</v>
      </c>
      <c r="E56" s="35">
        <v>2166811</v>
      </c>
      <c r="F56">
        <v>60.2</v>
      </c>
      <c r="G56">
        <v>91.3</v>
      </c>
      <c r="H56">
        <v>54.9</v>
      </c>
      <c r="I56" s="67"/>
    </row>
    <row r="57" spans="2:9" s="3" customFormat="1" ht="14.25" hidden="1" customHeight="1" x14ac:dyDescent="0.2">
      <c r="B57" s="30" t="s">
        <v>44</v>
      </c>
      <c r="C57">
        <v>1106</v>
      </c>
      <c r="D57">
        <v>181</v>
      </c>
      <c r="E57">
        <v>200073</v>
      </c>
      <c r="F57">
        <v>92</v>
      </c>
      <c r="G57">
        <v>98.4</v>
      </c>
      <c r="H57">
        <v>90.7</v>
      </c>
      <c r="I57" s="67"/>
    </row>
    <row r="58" spans="2:9" s="3" customFormat="1" ht="14.25" hidden="1" customHeight="1" x14ac:dyDescent="0.2">
      <c r="B58" s="30" t="s">
        <v>45</v>
      </c>
      <c r="C58" s="10">
        <v>801</v>
      </c>
      <c r="D58" s="11">
        <v>172</v>
      </c>
      <c r="E58" s="10">
        <v>137498</v>
      </c>
      <c r="F58" s="37">
        <v>60.3</v>
      </c>
      <c r="G58" s="37">
        <v>89.6</v>
      </c>
      <c r="H58" s="37">
        <v>53.9</v>
      </c>
      <c r="I58" s="67"/>
    </row>
    <row r="59" spans="2:9" s="3" customFormat="1" ht="14.25" hidden="1" customHeight="1" x14ac:dyDescent="0.2">
      <c r="B59" s="30" t="s">
        <v>46</v>
      </c>
      <c r="C59" s="10">
        <v>438</v>
      </c>
      <c r="D59" s="11">
        <v>186</v>
      </c>
      <c r="E59" s="10">
        <v>81382</v>
      </c>
      <c r="F59" s="37">
        <v>103.1</v>
      </c>
      <c r="G59" s="37">
        <v>94.4</v>
      </c>
      <c r="H59" s="37">
        <v>97.4</v>
      </c>
      <c r="I59" s="67"/>
    </row>
    <row r="60" spans="2:9" s="3" customFormat="1" ht="14.25" hidden="1" customHeight="1" x14ac:dyDescent="0.2">
      <c r="B60" s="30" t="s">
        <v>47</v>
      </c>
      <c r="C60" s="10">
        <v>3677</v>
      </c>
      <c r="D60" s="38">
        <v>160</v>
      </c>
      <c r="E60" s="10">
        <v>588842</v>
      </c>
      <c r="F60" s="37">
        <v>82.8</v>
      </c>
      <c r="G60" s="37">
        <v>94.1</v>
      </c>
      <c r="H60" s="37">
        <v>78.099999999999994</v>
      </c>
      <c r="I60" s="67"/>
    </row>
    <row r="61" spans="2:9" s="3" customFormat="1" ht="24" hidden="1" customHeight="1" x14ac:dyDescent="0.2">
      <c r="B61" s="24" t="s">
        <v>48</v>
      </c>
      <c r="C61" s="10">
        <v>6908</v>
      </c>
      <c r="D61" s="38">
        <v>168</v>
      </c>
      <c r="E61" s="10">
        <v>1159016</v>
      </c>
      <c r="F61" s="37">
        <v>49</v>
      </c>
      <c r="G61" s="37">
        <v>89.8</v>
      </c>
      <c r="H61" s="37">
        <v>44</v>
      </c>
      <c r="I61" s="67"/>
    </row>
    <row r="62" spans="2:9" s="70" customFormat="1" ht="24" hidden="1" customHeight="1" x14ac:dyDescent="0.2">
      <c r="B62" s="68" t="s">
        <v>51</v>
      </c>
      <c r="C62" s="10">
        <v>24234</v>
      </c>
      <c r="D62" s="39">
        <v>5.6</v>
      </c>
      <c r="E62" s="40">
        <v>135311</v>
      </c>
      <c r="F62" s="37">
        <v>129.69999999999999</v>
      </c>
      <c r="G62" s="37">
        <v>82.4</v>
      </c>
      <c r="H62" s="37">
        <v>106.5</v>
      </c>
      <c r="I62" s="69"/>
    </row>
    <row r="63" spans="2:9" s="3" customFormat="1" ht="14.25" hidden="1" customHeight="1" x14ac:dyDescent="0.2">
      <c r="B63" s="27" t="s">
        <v>52</v>
      </c>
      <c r="C63" s="10">
        <v>1754</v>
      </c>
      <c r="D63" s="39">
        <v>3.5</v>
      </c>
      <c r="E63" s="40">
        <v>6129</v>
      </c>
      <c r="F63" s="37">
        <v>99.2</v>
      </c>
      <c r="G63" s="37">
        <v>79.5</v>
      </c>
      <c r="H63" s="37">
        <v>78.5</v>
      </c>
      <c r="I63" s="67"/>
    </row>
    <row r="64" spans="2:9" s="3" customFormat="1" ht="14.25" hidden="1" customHeight="1" x14ac:dyDescent="0.2">
      <c r="B64" s="27" t="s">
        <v>53</v>
      </c>
      <c r="C64" s="10">
        <v>954</v>
      </c>
      <c r="D64" s="39">
        <v>3.1</v>
      </c>
      <c r="E64" s="40">
        <v>2915</v>
      </c>
      <c r="F64" s="37">
        <v>206</v>
      </c>
      <c r="G64" s="37">
        <v>91.2</v>
      </c>
      <c r="H64" s="37">
        <v>183.2</v>
      </c>
      <c r="I64" s="67"/>
    </row>
    <row r="65" spans="2:9" s="70" customFormat="1" ht="24" hidden="1" customHeight="1" x14ac:dyDescent="0.2">
      <c r="B65" s="27" t="s">
        <v>70</v>
      </c>
      <c r="C65" s="10">
        <v>5656</v>
      </c>
      <c r="D65" s="38">
        <v>5.5</v>
      </c>
      <c r="E65" s="10">
        <v>31096</v>
      </c>
      <c r="F65" s="37">
        <v>125.6</v>
      </c>
      <c r="G65" s="37">
        <v>105.8</v>
      </c>
      <c r="H65" s="37">
        <v>132.6</v>
      </c>
      <c r="I65" s="69"/>
    </row>
    <row r="66" spans="2:9" s="3" customFormat="1" ht="14.25" hidden="1" customHeight="1" x14ac:dyDescent="0.2">
      <c r="B66" s="27" t="s">
        <v>56</v>
      </c>
      <c r="C66" s="10">
        <v>15869</v>
      </c>
      <c r="D66" s="39">
        <v>6</v>
      </c>
      <c r="E66" s="40">
        <v>95171</v>
      </c>
      <c r="F66" s="37">
        <v>132.80000000000001</v>
      </c>
      <c r="G66" s="37">
        <v>75.900000000000006</v>
      </c>
      <c r="H66" s="37">
        <v>101</v>
      </c>
      <c r="I66" s="67"/>
    </row>
    <row r="67" spans="2:9" s="3" customFormat="1" ht="24" hidden="1" customHeight="1" x14ac:dyDescent="0.2">
      <c r="B67" s="68" t="s">
        <v>58</v>
      </c>
      <c r="C67" s="10">
        <v>456937</v>
      </c>
      <c r="D67" s="39">
        <v>211</v>
      </c>
      <c r="E67" s="40">
        <v>96462873</v>
      </c>
      <c r="F67" s="37">
        <v>107.7</v>
      </c>
      <c r="G67" s="37">
        <v>87.9</v>
      </c>
      <c r="H67" s="37">
        <v>94.5</v>
      </c>
      <c r="I67" s="67"/>
    </row>
    <row r="68" spans="2:9" s="3" customFormat="1" ht="14.25" hidden="1" customHeight="1" x14ac:dyDescent="0.2">
      <c r="B68" s="27" t="s">
        <v>52</v>
      </c>
      <c r="C68" s="10">
        <v>45404</v>
      </c>
      <c r="D68" s="39">
        <v>248</v>
      </c>
      <c r="E68" s="40">
        <v>11271235</v>
      </c>
      <c r="F68" s="37">
        <v>88</v>
      </c>
      <c r="G68" s="37">
        <v>91.2</v>
      </c>
      <c r="H68" s="37">
        <v>80.5</v>
      </c>
      <c r="I68" s="67"/>
    </row>
    <row r="69" spans="2:9" s="3" customFormat="1" ht="14.25" hidden="1" customHeight="1" x14ac:dyDescent="0.2">
      <c r="B69" s="27" t="s">
        <v>53</v>
      </c>
      <c r="C69" s="10">
        <v>39049</v>
      </c>
      <c r="D69" s="38">
        <v>273</v>
      </c>
      <c r="E69" s="10">
        <v>10650418</v>
      </c>
      <c r="F69" s="37">
        <v>107.9</v>
      </c>
      <c r="G69" s="37">
        <v>89.2</v>
      </c>
      <c r="H69" s="37">
        <v>96.3</v>
      </c>
      <c r="I69" s="67"/>
    </row>
    <row r="70" spans="2:9" s="70" customFormat="1" ht="24" hidden="1" customHeight="1" x14ac:dyDescent="0.2">
      <c r="B70" s="27" t="s">
        <v>70</v>
      </c>
      <c r="C70" s="10">
        <v>28295</v>
      </c>
      <c r="D70" s="39">
        <v>146</v>
      </c>
      <c r="E70" s="40">
        <v>4136874</v>
      </c>
      <c r="F70" s="37">
        <v>118.5</v>
      </c>
      <c r="G70" s="37">
        <v>95.4</v>
      </c>
      <c r="H70" s="37">
        <v>113.2</v>
      </c>
      <c r="I70" s="69"/>
    </row>
    <row r="71" spans="2:9" s="3" customFormat="1" ht="14.25" hidden="1" customHeight="1" x14ac:dyDescent="0.2">
      <c r="B71" s="27" t="s">
        <v>56</v>
      </c>
      <c r="C71" s="10">
        <v>331915</v>
      </c>
      <c r="D71" s="39">
        <v>205</v>
      </c>
      <c r="E71" s="40">
        <v>68160819</v>
      </c>
      <c r="F71" s="37">
        <v>148.9</v>
      </c>
      <c r="G71" s="37">
        <v>86.5</v>
      </c>
      <c r="H71" s="37">
        <v>129.1</v>
      </c>
      <c r="I71" s="67"/>
    </row>
    <row r="72" spans="2:9" s="3" customFormat="1" ht="14.25" hidden="1" customHeight="1" x14ac:dyDescent="0.2">
      <c r="B72" s="27" t="s">
        <v>59</v>
      </c>
      <c r="C72" s="10">
        <v>12274</v>
      </c>
      <c r="D72" s="38">
        <v>183</v>
      </c>
      <c r="E72" s="10">
        <v>2243527</v>
      </c>
      <c r="F72" s="37">
        <v>13.7</v>
      </c>
      <c r="G72" s="37">
        <v>80.3</v>
      </c>
      <c r="H72" s="37">
        <v>10.9</v>
      </c>
      <c r="I72" s="67"/>
    </row>
    <row r="73" spans="2:9" s="3" customFormat="1" ht="14.25" hidden="1" customHeight="1" x14ac:dyDescent="0.2">
      <c r="B73" s="25" t="s">
        <v>60</v>
      </c>
      <c r="C73" s="10">
        <v>325674</v>
      </c>
      <c r="D73" s="39">
        <v>391</v>
      </c>
      <c r="E73" s="40">
        <v>127414187</v>
      </c>
      <c r="F73" s="37">
        <v>112.5</v>
      </c>
      <c r="G73" s="37">
        <v>93.5</v>
      </c>
      <c r="H73" s="37">
        <v>105.3</v>
      </c>
      <c r="I73" s="67"/>
    </row>
    <row r="74" spans="2:9" s="3" customFormat="1" ht="24" hidden="1" customHeight="1" x14ac:dyDescent="0.2">
      <c r="B74" s="25" t="s">
        <v>61</v>
      </c>
      <c r="C74" s="10">
        <v>3387502</v>
      </c>
      <c r="D74" s="39">
        <v>39.9</v>
      </c>
      <c r="E74" s="40">
        <v>135216350</v>
      </c>
      <c r="F74" s="37">
        <v>100.7</v>
      </c>
      <c r="G74" s="37">
        <v>94.3</v>
      </c>
      <c r="H74" s="37">
        <v>95.1</v>
      </c>
      <c r="I74" s="67"/>
    </row>
    <row r="75" spans="2:9" s="3" customFormat="1" ht="24" hidden="1" customHeight="1" x14ac:dyDescent="0.2">
      <c r="B75" s="68" t="s">
        <v>62</v>
      </c>
      <c r="C75" s="10">
        <v>7916766</v>
      </c>
      <c r="D75" s="39">
        <v>33.6</v>
      </c>
      <c r="E75" s="40">
        <v>265889524</v>
      </c>
      <c r="F75" s="37">
        <v>100</v>
      </c>
      <c r="G75" s="37">
        <v>100</v>
      </c>
      <c r="H75" s="37">
        <v>100</v>
      </c>
      <c r="I75" s="67"/>
    </row>
    <row r="76" spans="2:9" s="3" customFormat="1" ht="14.25" hidden="1" customHeight="1" x14ac:dyDescent="0.2">
      <c r="B76" s="25" t="s">
        <v>63</v>
      </c>
      <c r="C76" s="10" t="s">
        <v>64</v>
      </c>
      <c r="D76" s="39" t="s">
        <v>64</v>
      </c>
      <c r="E76" s="40">
        <v>2024987</v>
      </c>
      <c r="F76" s="37" t="s">
        <v>64</v>
      </c>
      <c r="G76" s="37" t="s">
        <v>64</v>
      </c>
      <c r="H76" s="37">
        <v>98.7</v>
      </c>
      <c r="I76" s="67"/>
    </row>
    <row r="77" spans="2:9" s="3" customFormat="1" ht="14.25" hidden="1" customHeight="1" x14ac:dyDescent="0.2">
      <c r="B77" s="25" t="s">
        <v>65</v>
      </c>
      <c r="C77" s="10" t="s">
        <v>64</v>
      </c>
      <c r="D77" s="39" t="s">
        <v>64</v>
      </c>
      <c r="E77" s="40">
        <v>270622</v>
      </c>
      <c r="F77" s="37" t="s">
        <v>64</v>
      </c>
      <c r="G77" s="37" t="s">
        <v>64</v>
      </c>
      <c r="H77" s="37">
        <v>106.5</v>
      </c>
      <c r="I77" s="67"/>
    </row>
    <row r="78" spans="2:9" s="3" customFormat="1" ht="14.25" hidden="1" customHeight="1" x14ac:dyDescent="0.2">
      <c r="B78" s="25" t="s">
        <v>66</v>
      </c>
      <c r="C78" s="10" t="s">
        <v>64</v>
      </c>
      <c r="D78" s="39" t="s">
        <v>64</v>
      </c>
      <c r="E78" s="40">
        <v>60854522</v>
      </c>
      <c r="F78" s="37" t="s">
        <v>64</v>
      </c>
      <c r="G78" s="37" t="s">
        <v>64</v>
      </c>
      <c r="H78" s="37">
        <v>91.9</v>
      </c>
      <c r="I78" s="67"/>
    </row>
    <row r="79" spans="2:9" s="3" customFormat="1" ht="14.25" hidden="1" customHeight="1" x14ac:dyDescent="0.2">
      <c r="B79" s="25" t="s">
        <v>67</v>
      </c>
      <c r="C79" s="10" t="s">
        <v>64</v>
      </c>
      <c r="D79" s="39" t="s">
        <v>64</v>
      </c>
      <c r="E79" s="40">
        <v>56184337</v>
      </c>
      <c r="F79" s="37" t="s">
        <v>64</v>
      </c>
      <c r="G79" s="37" t="s">
        <v>64</v>
      </c>
      <c r="H79" s="37">
        <v>93.8</v>
      </c>
      <c r="I79" s="67"/>
    </row>
    <row r="80" spans="2:9" s="3" customFormat="1" ht="14.25" hidden="1" customHeight="1" x14ac:dyDescent="0.2">
      <c r="B80" s="25" t="s">
        <v>68</v>
      </c>
      <c r="C80" s="41">
        <v>138986</v>
      </c>
      <c r="D80" s="42">
        <v>88</v>
      </c>
      <c r="E80" s="43">
        <v>12235041</v>
      </c>
      <c r="F80" s="37">
        <v>149.9</v>
      </c>
      <c r="G80" s="37">
        <v>88.9</v>
      </c>
      <c r="H80" s="37">
        <v>132.69999999999999</v>
      </c>
      <c r="I80" s="67"/>
    </row>
    <row r="81" spans="2:9" s="3" customFormat="1" ht="14.25" hidden="1" customHeight="1" x14ac:dyDescent="0.2">
      <c r="B81" s="25" t="s">
        <v>69</v>
      </c>
      <c r="C81" s="44">
        <v>33441</v>
      </c>
      <c r="D81" s="45" t="s">
        <v>64</v>
      </c>
      <c r="E81" s="40" t="s">
        <v>64</v>
      </c>
      <c r="F81" s="37">
        <v>81</v>
      </c>
      <c r="G81" s="37" t="s">
        <v>64</v>
      </c>
      <c r="H81" s="37" t="s">
        <v>64</v>
      </c>
      <c r="I81" s="67"/>
    </row>
    <row r="82" spans="2:9" ht="12.75" hidden="1" customHeight="1" x14ac:dyDescent="0.2">
      <c r="C82" s="44"/>
      <c r="D82" s="45"/>
      <c r="E82" s="40"/>
      <c r="F82" s="37"/>
      <c r="G82" s="37"/>
      <c r="H82" s="37"/>
    </row>
    <row r="83" spans="2:9" ht="17.100000000000001" hidden="1" customHeight="1" x14ac:dyDescent="0.2">
      <c r="B83">
        <v>2006</v>
      </c>
      <c r="C83" s="44"/>
      <c r="D83" s="45"/>
      <c r="E83" s="40"/>
      <c r="F83" s="37"/>
      <c r="G83" s="37"/>
      <c r="H83" s="37"/>
    </row>
    <row r="84" spans="2:9" ht="27.75" hidden="1" customHeight="1" x14ac:dyDescent="0.2">
      <c r="B84" s="68" t="s">
        <v>62</v>
      </c>
      <c r="C84" s="44">
        <v>7991401</v>
      </c>
      <c r="D84" s="45">
        <v>25.6</v>
      </c>
      <c r="E84" s="40">
        <v>204495205</v>
      </c>
      <c r="F84" s="37"/>
      <c r="G84" s="37"/>
      <c r="H84" s="37"/>
    </row>
    <row r="85" spans="2:9" ht="17.25" hidden="1" customHeight="1" x14ac:dyDescent="0.2">
      <c r="B85" s="25" t="s">
        <v>63</v>
      </c>
      <c r="C85" s="18" t="s">
        <v>64</v>
      </c>
      <c r="D85" s="46" t="s">
        <v>64</v>
      </c>
      <c r="E85" s="47">
        <v>1577386</v>
      </c>
      <c r="F85" s="40"/>
      <c r="G85" s="40"/>
      <c r="H85" s="40"/>
    </row>
    <row r="86" spans="2:9" ht="17.25" hidden="1" customHeight="1" x14ac:dyDescent="0.2">
      <c r="B86" s="25" t="s">
        <v>65</v>
      </c>
      <c r="C86" s="12" t="s">
        <v>64</v>
      </c>
      <c r="D86" s="48" t="s">
        <v>64</v>
      </c>
      <c r="E86" s="10">
        <v>239452</v>
      </c>
      <c r="F86" s="37"/>
      <c r="G86" s="37"/>
      <c r="H86" s="37"/>
    </row>
    <row r="87" spans="2:9" ht="17.25" hidden="1" customHeight="1" x14ac:dyDescent="0.2">
      <c r="B87" s="25" t="s">
        <v>66</v>
      </c>
      <c r="C87" s="12" t="s">
        <v>64</v>
      </c>
      <c r="D87" s="48" t="s">
        <v>64</v>
      </c>
      <c r="E87" s="10">
        <v>57817800</v>
      </c>
      <c r="F87" s="37"/>
      <c r="G87" s="37"/>
      <c r="H87" s="37"/>
    </row>
    <row r="88" spans="2:9" ht="17.25" hidden="1" customHeight="1" x14ac:dyDescent="0.2">
      <c r="B88" s="25" t="s">
        <v>67</v>
      </c>
      <c r="C88" s="10" t="s">
        <v>64</v>
      </c>
      <c r="D88" s="39" t="s">
        <v>64</v>
      </c>
      <c r="E88" s="40">
        <v>53807452</v>
      </c>
      <c r="F88" s="37"/>
      <c r="G88" s="37"/>
      <c r="H88" s="37"/>
    </row>
    <row r="89" spans="2:9" ht="17.100000000000001" hidden="1" customHeight="1" x14ac:dyDescent="0.2">
      <c r="C89" s="12"/>
      <c r="D89" s="49"/>
      <c r="E89" s="44"/>
      <c r="F89" s="37"/>
      <c r="G89" s="37"/>
      <c r="H89" s="37"/>
    </row>
    <row r="90" spans="2:9" s="63" customFormat="1" ht="13.5" hidden="1" customHeight="1" x14ac:dyDescent="0.2">
      <c r="C90" s="10">
        <v>2006</v>
      </c>
      <c r="D90" s="39"/>
      <c r="E90" s="40"/>
      <c r="F90" s="37">
        <v>2005</v>
      </c>
      <c r="G90" s="37"/>
      <c r="H90" s="37"/>
    </row>
    <row r="91" spans="2:9" s="63" customFormat="1" ht="13.5" hidden="1" customHeight="1" x14ac:dyDescent="0.2">
      <c r="B91" s="72" t="s">
        <v>71</v>
      </c>
      <c r="C91" s="28">
        <v>825472</v>
      </c>
      <c r="D91" s="19">
        <v>138</v>
      </c>
      <c r="E91" s="50">
        <v>113596904</v>
      </c>
      <c r="F91" s="37">
        <v>858280</v>
      </c>
      <c r="G91" s="37">
        <v>156</v>
      </c>
      <c r="H91" s="37">
        <v>134091659</v>
      </c>
    </row>
    <row r="92" spans="2:9" s="63" customFormat="1" ht="13.5" hidden="1" customHeight="1" x14ac:dyDescent="0.2">
      <c r="B92" s="72"/>
      <c r="C92" s="51">
        <v>825472</v>
      </c>
      <c r="D92" s="45">
        <f>ROUND(E92/C92,1)</f>
        <v>27.5</v>
      </c>
      <c r="E92" s="40">
        <f>ROUND(E91/5,0)</f>
        <v>22719381</v>
      </c>
      <c r="F92" s="37">
        <v>858280</v>
      </c>
      <c r="G92" s="37">
        <f>ROUND(H92/F92,1)</f>
        <v>31.2</v>
      </c>
      <c r="H92" s="37">
        <f>ROUND(H91/5,0)</f>
        <v>26818332</v>
      </c>
    </row>
    <row r="93" spans="2:9" s="74" customFormat="1" ht="13.5" hidden="1" customHeight="1" x14ac:dyDescent="0.2">
      <c r="B93" s="73" t="s">
        <v>71</v>
      </c>
      <c r="C93" s="52">
        <v>825472</v>
      </c>
      <c r="D93" s="53">
        <v>27.5</v>
      </c>
      <c r="E93" s="47">
        <v>22719381</v>
      </c>
      <c r="F93" s="40">
        <f>ROUND(C93/F92*100,1)</f>
        <v>96.2</v>
      </c>
      <c r="G93" s="37">
        <f>ROUND(D93/G92*100,1)</f>
        <v>88.1</v>
      </c>
      <c r="H93" s="40">
        <f>ROUND(E93/H92*100,1)</f>
        <v>84.7</v>
      </c>
    </row>
    <row r="94" spans="2:9" s="63" customFormat="1" ht="13.5" hidden="1" customHeight="1" x14ac:dyDescent="0.2">
      <c r="C94" s="52">
        <v>2006</v>
      </c>
      <c r="D94" s="53"/>
      <c r="E94" s="47"/>
      <c r="F94" s="40">
        <v>2005</v>
      </c>
      <c r="G94" s="37"/>
      <c r="H94" s="40"/>
    </row>
    <row r="95" spans="2:9" s="63" customFormat="1" ht="13.5" hidden="1" customHeight="1" x14ac:dyDescent="0.2">
      <c r="B95" s="72" t="s">
        <v>72</v>
      </c>
      <c r="C95" s="10">
        <v>2390176</v>
      </c>
      <c r="D95" s="54">
        <v>38.5</v>
      </c>
      <c r="E95" s="40">
        <v>92023409</v>
      </c>
      <c r="F95" s="37">
        <v>2529222</v>
      </c>
      <c r="G95" s="37">
        <v>42.9</v>
      </c>
      <c r="H95" s="37">
        <v>108398018</v>
      </c>
    </row>
    <row r="96" spans="2:9" s="74" customFormat="1" ht="13.5" hidden="1" customHeight="1" x14ac:dyDescent="0.2">
      <c r="B96" s="73" t="s">
        <v>72</v>
      </c>
      <c r="C96" s="28">
        <v>2390176</v>
      </c>
      <c r="D96" s="19">
        <v>38.5</v>
      </c>
      <c r="E96" s="43">
        <v>92023409</v>
      </c>
      <c r="F96" s="37">
        <f>ROUND(C95/F95*100,1)</f>
        <v>94.5</v>
      </c>
      <c r="G96" s="55">
        <f>ROUND(D95/G95*100,1)</f>
        <v>89.7</v>
      </c>
      <c r="H96" s="37">
        <f>ROUND(E95/H95*100,1)</f>
        <v>84.9</v>
      </c>
    </row>
    <row r="97" spans="2:8" s="63" customFormat="1" ht="13.5" hidden="1" customHeight="1" x14ac:dyDescent="0.2">
      <c r="C97" s="10"/>
      <c r="D97" s="54"/>
      <c r="E97" s="40"/>
      <c r="F97" s="37"/>
      <c r="G97" s="37"/>
      <c r="H97" s="37"/>
    </row>
    <row r="98" spans="2:8" s="74" customFormat="1" ht="13.5" hidden="1" customHeight="1" x14ac:dyDescent="0.2">
      <c r="B98" s="73" t="s">
        <v>73</v>
      </c>
      <c r="C98">
        <f>C93+C96</f>
        <v>3215648</v>
      </c>
      <c r="D98">
        <f>ROUND(E98/C98,1)</f>
        <v>35.700000000000003</v>
      </c>
      <c r="E98">
        <f>E93+E96</f>
        <v>114742790</v>
      </c>
      <c r="F98">
        <f>ROUND(C98/C74*100,1)</f>
        <v>94.9</v>
      </c>
      <c r="G98">
        <f>ROUND(D98/D74*100,1)</f>
        <v>89.5</v>
      </c>
      <c r="H98">
        <f>ROUND(E98/E74*100,1)</f>
        <v>84.9</v>
      </c>
    </row>
    <row r="99" spans="2:8" s="63" customFormat="1" ht="13.5" hidden="1" customHeight="1" x14ac:dyDescent="0.2">
      <c r="C99"/>
      <c r="D99"/>
      <c r="E99"/>
      <c r="F99"/>
      <c r="G99"/>
      <c r="H99"/>
    </row>
    <row r="100" spans="2:8" ht="13.5" customHeight="1" x14ac:dyDescent="0.2"/>
    <row r="101" spans="2:8" ht="17.100000000000001" customHeight="1" x14ac:dyDescent="0.2">
      <c r="C101" s="35"/>
      <c r="D101" s="35"/>
      <c r="E101" s="35"/>
    </row>
    <row r="102" spans="2:8" ht="17.100000000000001" customHeight="1" x14ac:dyDescent="0.2">
      <c r="C102" s="35"/>
      <c r="D102" s="35"/>
      <c r="E102" s="35"/>
    </row>
    <row r="103" spans="2:8" ht="17.100000000000001" customHeight="1" x14ac:dyDescent="0.2">
      <c r="C103" s="35"/>
      <c r="D103" s="35"/>
      <c r="E103" s="35"/>
    </row>
    <row r="104" spans="2:8" ht="17.100000000000001" customHeight="1" x14ac:dyDescent="0.2">
      <c r="C104" s="35"/>
      <c r="D104" s="35"/>
      <c r="E104" s="35"/>
    </row>
    <row r="105" spans="2:8" ht="17.100000000000001" customHeight="1" x14ac:dyDescent="0.2">
      <c r="C105" s="35"/>
      <c r="D105" s="35"/>
      <c r="E105" s="35"/>
    </row>
    <row r="106" spans="2:8" ht="24.75" customHeight="1" x14ac:dyDescent="0.2">
      <c r="C106" s="35"/>
      <c r="D106" s="35"/>
      <c r="E106" s="35"/>
    </row>
    <row r="107" spans="2:8" ht="17.100000000000001" customHeight="1" x14ac:dyDescent="0.2">
      <c r="C107" s="35"/>
      <c r="D107" s="35"/>
      <c r="E107" s="35"/>
    </row>
    <row r="108" spans="2:8" ht="17.100000000000001" customHeight="1" x14ac:dyDescent="0.2">
      <c r="C108" s="35"/>
      <c r="D108" s="35"/>
      <c r="E108" s="35"/>
    </row>
    <row r="109" spans="2:8" ht="17.100000000000001" customHeight="1" x14ac:dyDescent="0.2">
      <c r="C109" s="35"/>
      <c r="D109" s="35"/>
      <c r="E109" s="35"/>
    </row>
    <row r="110" spans="2:8" ht="17.100000000000001" customHeight="1" x14ac:dyDescent="0.2">
      <c r="C110" s="35"/>
      <c r="D110" s="35"/>
      <c r="E110" s="35"/>
    </row>
    <row r="111" spans="2:8" ht="17.100000000000001" customHeight="1" x14ac:dyDescent="0.2">
      <c r="C111" s="35"/>
      <c r="D111" s="35"/>
      <c r="E111" s="35"/>
    </row>
    <row r="112" spans="2:8" ht="17.100000000000001" customHeight="1" x14ac:dyDescent="0.2"/>
    <row r="113" ht="17.100000000000001" customHeight="1" x14ac:dyDescent="0.2"/>
    <row r="114" ht="17.100000000000001" customHeight="1" x14ac:dyDescent="0.2"/>
    <row r="115" ht="17.100000000000001" customHeight="1" x14ac:dyDescent="0.2"/>
    <row r="116" ht="17.100000000000001" customHeight="1" x14ac:dyDescent="0.2"/>
    <row r="117" ht="17.100000000000001" customHeight="1" x14ac:dyDescent="0.2"/>
    <row r="118" ht="17.100000000000001" customHeight="1" x14ac:dyDescent="0.2"/>
    <row r="119" ht="17.100000000000001" customHeight="1" x14ac:dyDescent="0.2"/>
    <row r="120" ht="17.100000000000001" customHeight="1" x14ac:dyDescent="0.2"/>
    <row r="121" ht="17.100000000000001" customHeight="1" x14ac:dyDescent="0.2"/>
  </sheetData>
  <mergeCells count="5">
    <mergeCell ref="B3:B4"/>
    <mergeCell ref="C3:C4"/>
    <mergeCell ref="D3:D4"/>
    <mergeCell ref="E3:E4"/>
    <mergeCell ref="F4:H4"/>
  </mergeCells>
  <pageMargins left="0.78740157480314965" right="0.78740157480314965" top="0.78740157480314965" bottom="0.78740157480314965" header="0.51181102362204722" footer="0.51181102362204722"/>
  <pageSetup paperSize="9" scale="85" orientation="portrait" horizontalDpi="300" verticalDpi="300" r:id="rId1"/>
  <headerFooter alignWithMargins="0"/>
  <rowBreaks count="1" manualBreakCount="1">
    <brk id="46" max="7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8"/>
  <sheetViews>
    <sheetView zoomScaleNormal="100" workbookViewId="0">
      <selection activeCell="B12" sqref="B12"/>
    </sheetView>
  </sheetViews>
  <sheetFormatPr defaultRowHeight="12.75" x14ac:dyDescent="0.2"/>
  <cols>
    <col min="1" max="1" width="2.28515625" customWidth="1"/>
    <col min="2" max="2" width="31.140625" customWidth="1"/>
    <col min="3" max="3" width="13.5703125" customWidth="1"/>
    <col min="4" max="4" width="11.140625" customWidth="1"/>
    <col min="5" max="5" width="12.5703125" bestFit="1" customWidth="1"/>
    <col min="6" max="6" width="12.85546875" customWidth="1"/>
    <col min="7" max="7" width="9.85546875" customWidth="1"/>
    <col min="8" max="8" width="12.85546875" customWidth="1"/>
    <col min="9" max="10" width="0" hidden="1" customWidth="1"/>
    <col min="11" max="11" width="10.42578125" hidden="1" customWidth="1"/>
    <col min="12" max="15" width="0" hidden="1" customWidth="1"/>
    <col min="17" max="17" width="10.140625" bestFit="1" customWidth="1"/>
    <col min="18" max="18" width="9.140625" customWidth="1"/>
  </cols>
  <sheetData>
    <row r="1" spans="2:8" ht="14.25" x14ac:dyDescent="0.2">
      <c r="B1" s="76">
        <v>84</v>
      </c>
      <c r="H1" s="1"/>
    </row>
    <row r="2" spans="2:8" ht="20.25" customHeight="1" x14ac:dyDescent="0.2">
      <c r="B2" s="2" t="s">
        <v>122</v>
      </c>
      <c r="C2" s="3"/>
    </row>
    <row r="3" spans="2:8" ht="44.25" customHeight="1" x14ac:dyDescent="0.2">
      <c r="B3" s="163" t="s">
        <v>0</v>
      </c>
      <c r="C3" s="165" t="s">
        <v>42</v>
      </c>
      <c r="D3" s="166" t="s">
        <v>4</v>
      </c>
      <c r="E3" s="166" t="s">
        <v>5</v>
      </c>
      <c r="F3" s="82" t="s">
        <v>74</v>
      </c>
      <c r="G3" s="83" t="s">
        <v>6</v>
      </c>
      <c r="H3" s="83" t="s">
        <v>7</v>
      </c>
    </row>
    <row r="4" spans="2:8" ht="19.5" customHeight="1" x14ac:dyDescent="0.25">
      <c r="B4" s="164"/>
      <c r="C4" s="165"/>
      <c r="D4" s="166"/>
      <c r="E4" s="167"/>
      <c r="F4" s="172" t="s">
        <v>112</v>
      </c>
      <c r="G4" s="173"/>
      <c r="H4" s="173"/>
    </row>
    <row r="5" spans="2:8" ht="12" customHeight="1" x14ac:dyDescent="0.2">
      <c r="B5" s="4"/>
      <c r="C5" s="5"/>
      <c r="D5" s="6"/>
      <c r="E5" s="7"/>
      <c r="F5" s="8"/>
      <c r="G5" s="8"/>
      <c r="H5" s="9"/>
    </row>
    <row r="6" spans="2:8" ht="30" customHeight="1" x14ac:dyDescent="0.25">
      <c r="B6" s="91" t="s">
        <v>51</v>
      </c>
      <c r="C6" s="10">
        <v>58990</v>
      </c>
      <c r="D6" s="11">
        <v>5.2</v>
      </c>
      <c r="E6" s="12">
        <v>304411</v>
      </c>
      <c r="F6" s="11">
        <v>132.30000000000001</v>
      </c>
      <c r="G6" s="11">
        <v>73.2</v>
      </c>
      <c r="H6" s="11">
        <v>95.8</v>
      </c>
    </row>
    <row r="7" spans="2:8" ht="24" customHeight="1" x14ac:dyDescent="0.25">
      <c r="B7" s="92" t="s">
        <v>52</v>
      </c>
      <c r="C7" s="10">
        <v>6358</v>
      </c>
      <c r="D7" s="11">
        <v>3.6</v>
      </c>
      <c r="E7" s="12">
        <v>23080</v>
      </c>
      <c r="F7" s="11">
        <v>93.6</v>
      </c>
      <c r="G7" s="11">
        <v>75</v>
      </c>
      <c r="H7" s="11">
        <v>71.400000000000006</v>
      </c>
    </row>
    <row r="8" spans="2:8" ht="24" customHeight="1" x14ac:dyDescent="0.25">
      <c r="B8" s="92" t="s">
        <v>53</v>
      </c>
      <c r="C8" s="10">
        <v>4592</v>
      </c>
      <c r="D8" s="11">
        <v>3.8</v>
      </c>
      <c r="E8" s="12">
        <v>17286</v>
      </c>
      <c r="F8" s="11">
        <v>125.9</v>
      </c>
      <c r="G8" s="11">
        <v>100</v>
      </c>
      <c r="H8" s="11">
        <v>125.1</v>
      </c>
    </row>
    <row r="9" spans="2:8" ht="24" customHeight="1" x14ac:dyDescent="0.25">
      <c r="B9" s="92" t="s">
        <v>54</v>
      </c>
      <c r="C9" s="10">
        <v>104</v>
      </c>
      <c r="D9" s="11">
        <v>7.3</v>
      </c>
      <c r="E9" s="12">
        <v>763</v>
      </c>
      <c r="F9" s="11">
        <v>102</v>
      </c>
      <c r="G9" s="11">
        <v>74.5</v>
      </c>
      <c r="H9" s="11">
        <v>76</v>
      </c>
    </row>
    <row r="10" spans="2:8" ht="33" customHeight="1" x14ac:dyDescent="0.25">
      <c r="B10" s="92" t="s">
        <v>55</v>
      </c>
      <c r="C10" s="10">
        <v>24246</v>
      </c>
      <c r="D10" s="11">
        <v>5</v>
      </c>
      <c r="E10" s="12">
        <v>113880</v>
      </c>
      <c r="F10" s="11">
        <v>212.9</v>
      </c>
      <c r="G10" s="11">
        <v>58.1</v>
      </c>
      <c r="H10" s="11">
        <v>116.8</v>
      </c>
    </row>
    <row r="11" spans="2:8" ht="24" customHeight="1" x14ac:dyDescent="0.25">
      <c r="B11" s="92" t="s">
        <v>56</v>
      </c>
      <c r="C11" s="10">
        <v>11079</v>
      </c>
      <c r="D11" s="11">
        <v>6.7</v>
      </c>
      <c r="E11" s="12">
        <v>74383</v>
      </c>
      <c r="F11" s="11">
        <v>64.7</v>
      </c>
      <c r="G11" s="11">
        <v>85.9</v>
      </c>
      <c r="H11" s="11">
        <v>55.6</v>
      </c>
    </row>
    <row r="12" spans="2:8" ht="24" customHeight="1" x14ac:dyDescent="0.25">
      <c r="B12" s="92" t="s">
        <v>57</v>
      </c>
      <c r="C12" s="10">
        <v>12611</v>
      </c>
      <c r="D12" s="11">
        <v>5.9</v>
      </c>
      <c r="E12" s="12">
        <v>75019</v>
      </c>
      <c r="F12" s="11">
        <v>227.6</v>
      </c>
      <c r="G12" s="11">
        <v>83.1</v>
      </c>
      <c r="H12" s="11">
        <v>190.9</v>
      </c>
    </row>
    <row r="13" spans="2:8" ht="33" customHeight="1" x14ac:dyDescent="0.25">
      <c r="B13" s="91" t="s">
        <v>58</v>
      </c>
      <c r="C13" s="10">
        <v>419548</v>
      </c>
      <c r="D13" s="102">
        <v>183</v>
      </c>
      <c r="E13" s="12">
        <v>76828977</v>
      </c>
      <c r="F13" s="11">
        <v>124.6</v>
      </c>
      <c r="G13" s="11">
        <v>73.599999999999994</v>
      </c>
      <c r="H13" s="11">
        <v>91.8</v>
      </c>
    </row>
    <row r="14" spans="2:8" ht="24" customHeight="1" x14ac:dyDescent="0.25">
      <c r="B14" s="92" t="s">
        <v>52</v>
      </c>
      <c r="C14" s="10">
        <v>45580</v>
      </c>
      <c r="D14" s="102">
        <v>216</v>
      </c>
      <c r="E14" s="12">
        <v>9860590</v>
      </c>
      <c r="F14" s="11">
        <v>115.9</v>
      </c>
      <c r="G14" s="11">
        <v>81.400000000000006</v>
      </c>
      <c r="H14" s="11">
        <v>94.5</v>
      </c>
    </row>
    <row r="15" spans="2:8" ht="24" customHeight="1" x14ac:dyDescent="0.25">
      <c r="B15" s="92" t="s">
        <v>53</v>
      </c>
      <c r="C15" s="10">
        <v>33146</v>
      </c>
      <c r="D15" s="102">
        <v>254</v>
      </c>
      <c r="E15" s="12">
        <v>8411555</v>
      </c>
      <c r="F15" s="11">
        <v>174.4</v>
      </c>
      <c r="G15" s="11">
        <v>79.3</v>
      </c>
      <c r="H15" s="11">
        <v>138.1</v>
      </c>
    </row>
    <row r="16" spans="2:8" ht="24" customHeight="1" x14ac:dyDescent="0.25">
      <c r="B16" s="92" t="s">
        <v>54</v>
      </c>
      <c r="C16" s="10">
        <v>1106</v>
      </c>
      <c r="D16" s="102">
        <v>165</v>
      </c>
      <c r="E16" s="12">
        <v>182108</v>
      </c>
      <c r="F16" s="11">
        <v>61.3</v>
      </c>
      <c r="G16" s="11">
        <v>78.5</v>
      </c>
      <c r="H16" s="11">
        <v>48.1</v>
      </c>
    </row>
    <row r="17" spans="2:14" ht="30" customHeight="1" x14ac:dyDescent="0.25">
      <c r="B17" s="92" t="s">
        <v>55</v>
      </c>
      <c r="C17" s="10">
        <v>110437</v>
      </c>
      <c r="D17" s="102">
        <v>150</v>
      </c>
      <c r="E17" s="12">
        <v>16588794</v>
      </c>
      <c r="F17" s="11" t="s">
        <v>87</v>
      </c>
      <c r="G17" s="11">
        <v>84.3</v>
      </c>
      <c r="H17" s="11" t="s">
        <v>87</v>
      </c>
    </row>
    <row r="18" spans="2:14" ht="24" customHeight="1" x14ac:dyDescent="0.25">
      <c r="B18" s="92" t="s">
        <v>56</v>
      </c>
      <c r="C18" s="10">
        <v>166398</v>
      </c>
      <c r="D18" s="102">
        <v>184</v>
      </c>
      <c r="E18" s="12">
        <v>30615252</v>
      </c>
      <c r="F18" s="11">
        <v>86.3</v>
      </c>
      <c r="G18" s="11">
        <v>72.599999999999994</v>
      </c>
      <c r="H18" s="11">
        <v>62.7</v>
      </c>
    </row>
    <row r="19" spans="2:14" ht="24" customHeight="1" x14ac:dyDescent="0.25">
      <c r="B19" s="92" t="s">
        <v>57</v>
      </c>
      <c r="C19" s="10">
        <v>62881</v>
      </c>
      <c r="D19" s="102">
        <v>178</v>
      </c>
      <c r="E19" s="12">
        <v>11170678</v>
      </c>
      <c r="F19" s="11">
        <v>83.2</v>
      </c>
      <c r="G19" s="11">
        <v>81.400000000000006</v>
      </c>
      <c r="H19" s="11">
        <v>67.599999999999994</v>
      </c>
    </row>
    <row r="20" spans="2:14" ht="24" customHeight="1" x14ac:dyDescent="0.25">
      <c r="B20" s="85" t="s">
        <v>38</v>
      </c>
      <c r="C20" s="10">
        <v>9296</v>
      </c>
      <c r="D20" s="102">
        <v>361</v>
      </c>
      <c r="E20" s="12">
        <v>3356854</v>
      </c>
      <c r="F20" s="11">
        <v>86.4</v>
      </c>
      <c r="G20" s="11">
        <v>74.8</v>
      </c>
      <c r="H20" s="11">
        <v>64.7</v>
      </c>
    </row>
    <row r="21" spans="2:14" ht="24" customHeight="1" x14ac:dyDescent="0.25">
      <c r="B21" s="96" t="s">
        <v>1</v>
      </c>
      <c r="C21" s="10"/>
      <c r="D21" s="11"/>
      <c r="E21" s="12"/>
      <c r="F21" s="11"/>
      <c r="G21" s="11"/>
      <c r="H21" s="11"/>
    </row>
    <row r="22" spans="2:14" ht="24" customHeight="1" x14ac:dyDescent="0.25">
      <c r="B22" s="88" t="s">
        <v>39</v>
      </c>
      <c r="C22" s="10">
        <v>7445</v>
      </c>
      <c r="D22" s="102">
        <v>374</v>
      </c>
      <c r="E22" s="12">
        <v>2787363</v>
      </c>
      <c r="F22" s="11">
        <v>78.400000000000006</v>
      </c>
      <c r="G22" s="11">
        <v>75.8</v>
      </c>
      <c r="H22" s="11">
        <v>59.5</v>
      </c>
    </row>
    <row r="23" spans="2:14" s="3" customFormat="1" ht="24" customHeight="1" x14ac:dyDescent="0.25">
      <c r="B23" s="98" t="s">
        <v>60</v>
      </c>
      <c r="C23" s="10">
        <v>495472</v>
      </c>
      <c r="D23" s="102">
        <v>363</v>
      </c>
      <c r="E23" s="12">
        <v>179772935</v>
      </c>
      <c r="F23" s="11">
        <v>102.7</v>
      </c>
      <c r="G23" s="11">
        <v>73.900000000000006</v>
      </c>
      <c r="H23" s="11">
        <v>75.8</v>
      </c>
      <c r="I23" s="3" t="e">
        <f>ROUND(C23/#REF!*100,1)</f>
        <v>#REF!</v>
      </c>
      <c r="J23" s="3" t="e">
        <f>ROUND(D23/#REF!*100,1)</f>
        <v>#REF!</v>
      </c>
      <c r="K23" s="3" t="e">
        <f>ROUND(E23/#REF!*100,1)</f>
        <v>#REF!</v>
      </c>
      <c r="L23" s="13" t="e">
        <f t="shared" ref="L23:L32" si="0">F23-I23</f>
        <v>#REF!</v>
      </c>
      <c r="M23" s="13" t="e">
        <f t="shared" ref="M23:M32" si="1">G23-J23</f>
        <v>#REF!</v>
      </c>
      <c r="N23" s="13" t="e">
        <f t="shared" ref="N23:N32" si="2">H23-K23</f>
        <v>#REF!</v>
      </c>
    </row>
    <row r="24" spans="2:14" s="3" customFormat="1" ht="45.75" customHeight="1" x14ac:dyDescent="0.25">
      <c r="B24" s="98" t="s">
        <v>113</v>
      </c>
      <c r="C24" s="10">
        <v>2933854</v>
      </c>
      <c r="D24" s="11">
        <v>40.299999999999997</v>
      </c>
      <c r="E24" s="12">
        <v>118263372</v>
      </c>
      <c r="F24" s="11">
        <v>99.1</v>
      </c>
      <c r="G24" s="11">
        <v>78.900000000000006</v>
      </c>
      <c r="H24" s="11">
        <v>78.099999999999994</v>
      </c>
      <c r="I24" s="3" t="e">
        <f>ROUND(C24/#REF!*100,1)</f>
        <v>#REF!</v>
      </c>
      <c r="J24" s="3" t="e">
        <f>ROUND(D24/#REF!*100,1)</f>
        <v>#REF!</v>
      </c>
      <c r="K24" s="3" t="e">
        <f>ROUND(E24/#REF!*100,1)</f>
        <v>#REF!</v>
      </c>
      <c r="L24" s="13" t="e">
        <f t="shared" si="0"/>
        <v>#REF!</v>
      </c>
      <c r="M24" s="13" t="e">
        <f t="shared" si="1"/>
        <v>#REF!</v>
      </c>
      <c r="N24" s="13" t="e">
        <f t="shared" si="2"/>
        <v>#REF!</v>
      </c>
    </row>
    <row r="25" spans="2:14" s="3" customFormat="1" ht="24" customHeight="1" x14ac:dyDescent="0.25">
      <c r="B25" s="99" t="s">
        <v>82</v>
      </c>
      <c r="C25" s="10">
        <v>2537181</v>
      </c>
      <c r="D25" s="11">
        <v>41.8</v>
      </c>
      <c r="E25" s="12">
        <v>106140375</v>
      </c>
      <c r="F25" s="11">
        <v>100.9</v>
      </c>
      <c r="G25" s="11">
        <v>78.599999999999994</v>
      </c>
      <c r="H25" s="11">
        <v>79.3</v>
      </c>
      <c r="I25" s="3" t="e">
        <f>ROUND(C25/#REF!*100,1)</f>
        <v>#REF!</v>
      </c>
      <c r="J25" s="3" t="e">
        <f>ROUND(D25/#REF!*100,1)</f>
        <v>#REF!</v>
      </c>
      <c r="K25" s="3" t="e">
        <f>ROUND(E25/#REF!*100,1)</f>
        <v>#REF!</v>
      </c>
      <c r="L25" s="13" t="e">
        <f t="shared" si="0"/>
        <v>#REF!</v>
      </c>
      <c r="M25" s="13" t="e">
        <f t="shared" si="1"/>
        <v>#REF!</v>
      </c>
      <c r="N25" s="13" t="e">
        <f t="shared" si="2"/>
        <v>#REF!</v>
      </c>
    </row>
    <row r="26" spans="2:14" s="3" customFormat="1" ht="24" customHeight="1" x14ac:dyDescent="0.25">
      <c r="B26" s="99" t="s">
        <v>83</v>
      </c>
      <c r="C26" s="10">
        <v>396673</v>
      </c>
      <c r="D26" s="11">
        <v>30.6</v>
      </c>
      <c r="E26" s="12">
        <v>12122997</v>
      </c>
      <c r="F26" s="11">
        <v>89.2</v>
      </c>
      <c r="G26" s="11">
        <v>77.5</v>
      </c>
      <c r="H26" s="11">
        <v>69</v>
      </c>
      <c r="I26" s="3" t="e">
        <f>ROUND(C26/#REF!*100,1)</f>
        <v>#REF!</v>
      </c>
      <c r="J26" s="3" t="e">
        <f>ROUND(D26/#REF!*100,1)</f>
        <v>#REF!</v>
      </c>
      <c r="K26" s="3" t="e">
        <f>ROUND(E26/#REF!*100,1)</f>
        <v>#REF!</v>
      </c>
      <c r="L26" s="13" t="e">
        <f t="shared" si="0"/>
        <v>#REF!</v>
      </c>
      <c r="M26" s="13" t="e">
        <f t="shared" si="1"/>
        <v>#REF!</v>
      </c>
      <c r="N26" s="13" t="e">
        <f t="shared" si="2"/>
        <v>#REF!</v>
      </c>
    </row>
    <row r="27" spans="2:14" s="3" customFormat="1" ht="24" customHeight="1" x14ac:dyDescent="0.25">
      <c r="B27" s="100" t="s">
        <v>62</v>
      </c>
      <c r="C27" s="10">
        <v>6206003</v>
      </c>
      <c r="D27" s="11">
        <v>34.299999999999997</v>
      </c>
      <c r="E27" s="12">
        <v>213064872</v>
      </c>
      <c r="F27" s="11">
        <v>101.1</v>
      </c>
      <c r="G27" s="11">
        <v>87.1</v>
      </c>
      <c r="H27" s="11">
        <v>88.2</v>
      </c>
      <c r="I27" s="105"/>
      <c r="J27" s="104"/>
      <c r="K27" s="3" t="e">
        <f>ROUND(E27/#REF!*100,1)</f>
        <v>#REF!</v>
      </c>
      <c r="L27" s="13">
        <f t="shared" si="0"/>
        <v>101.1</v>
      </c>
      <c r="M27" s="13">
        <f t="shared" si="1"/>
        <v>87.1</v>
      </c>
      <c r="N27" s="13" t="e">
        <f t="shared" si="2"/>
        <v>#REF!</v>
      </c>
    </row>
    <row r="28" spans="2:14" s="3" customFormat="1" ht="24" customHeight="1" x14ac:dyDescent="0.25">
      <c r="B28" s="98" t="s">
        <v>63</v>
      </c>
      <c r="C28" s="11" t="s">
        <v>64</v>
      </c>
      <c r="D28" s="11" t="s">
        <v>64</v>
      </c>
      <c r="E28" s="102">
        <v>6039351</v>
      </c>
      <c r="F28" s="11" t="s">
        <v>64</v>
      </c>
      <c r="G28" s="11" t="s">
        <v>64</v>
      </c>
      <c r="H28" s="11">
        <v>151.4</v>
      </c>
      <c r="I28" s="3" t="e">
        <f>ROUND(C28/#REF!*100,1)</f>
        <v>#VALUE!</v>
      </c>
      <c r="J28" s="3" t="e">
        <f>ROUND(D28/#REF!*100,1)</f>
        <v>#VALUE!</v>
      </c>
      <c r="K28" s="3" t="e">
        <f>ROUND(E28/#REF!*100,1)</f>
        <v>#REF!</v>
      </c>
      <c r="L28" s="13" t="e">
        <f t="shared" si="0"/>
        <v>#VALUE!</v>
      </c>
      <c r="M28" s="13" t="e">
        <f t="shared" si="1"/>
        <v>#VALUE!</v>
      </c>
      <c r="N28" s="13" t="e">
        <f t="shared" si="2"/>
        <v>#REF!</v>
      </c>
    </row>
    <row r="29" spans="2:14" s="3" customFormat="1" ht="24" customHeight="1" x14ac:dyDescent="0.25">
      <c r="B29" s="98" t="s">
        <v>65</v>
      </c>
      <c r="C29" s="11" t="s">
        <v>64</v>
      </c>
      <c r="D29" s="11" t="s">
        <v>64</v>
      </c>
      <c r="E29" s="102">
        <v>608822</v>
      </c>
      <c r="F29" s="11" t="s">
        <v>64</v>
      </c>
      <c r="G29" s="11" t="s">
        <v>64</v>
      </c>
      <c r="H29" s="11">
        <v>96.1</v>
      </c>
      <c r="I29" s="3" t="e">
        <f>ROUND(C29/#REF!*100,1)</f>
        <v>#VALUE!</v>
      </c>
      <c r="J29" s="3" t="e">
        <f>ROUND(D29/#REF!*100,1)</f>
        <v>#VALUE!</v>
      </c>
      <c r="K29" s="3" t="e">
        <f>ROUND(E29/#REF!*100,1)</f>
        <v>#REF!</v>
      </c>
      <c r="L29" s="13" t="e">
        <f t="shared" si="0"/>
        <v>#VALUE!</v>
      </c>
      <c r="M29" s="13" t="e">
        <f t="shared" si="1"/>
        <v>#VALUE!</v>
      </c>
      <c r="N29" s="13" t="e">
        <f t="shared" si="2"/>
        <v>#REF!</v>
      </c>
    </row>
    <row r="30" spans="2:14" s="3" customFormat="1" ht="24" customHeight="1" x14ac:dyDescent="0.25">
      <c r="B30" s="98" t="s">
        <v>66</v>
      </c>
      <c r="C30" s="11" t="s">
        <v>64</v>
      </c>
      <c r="D30" s="11" t="s">
        <v>64</v>
      </c>
      <c r="E30" s="102">
        <v>39996765</v>
      </c>
      <c r="F30" s="11" t="s">
        <v>64</v>
      </c>
      <c r="G30" s="11" t="s">
        <v>64</v>
      </c>
      <c r="H30" s="11">
        <v>69.599999999999994</v>
      </c>
      <c r="I30" s="3" t="e">
        <f>ROUND(C30/#REF!*100,1)</f>
        <v>#VALUE!</v>
      </c>
      <c r="J30" s="3" t="e">
        <f>ROUND(D30/#REF!*100,1)</f>
        <v>#VALUE!</v>
      </c>
      <c r="K30" s="3" t="e">
        <f>ROUND(E30/#REF!*100,1)</f>
        <v>#REF!</v>
      </c>
      <c r="L30" s="13" t="e">
        <f t="shared" si="0"/>
        <v>#VALUE!</v>
      </c>
      <c r="M30" s="13" t="e">
        <f t="shared" si="1"/>
        <v>#VALUE!</v>
      </c>
      <c r="N30" s="13" t="e">
        <f t="shared" si="2"/>
        <v>#REF!</v>
      </c>
    </row>
    <row r="31" spans="2:14" s="3" customFormat="1" ht="24" customHeight="1" x14ac:dyDescent="0.25">
      <c r="B31" s="98" t="s">
        <v>67</v>
      </c>
      <c r="C31" s="11" t="s">
        <v>64</v>
      </c>
      <c r="D31" s="11" t="s">
        <v>64</v>
      </c>
      <c r="E31" s="102">
        <v>38989708</v>
      </c>
      <c r="F31" s="11" t="s">
        <v>64</v>
      </c>
      <c r="G31" s="11" t="s">
        <v>64</v>
      </c>
      <c r="H31" s="11">
        <v>69.7</v>
      </c>
      <c r="I31" s="3" t="e">
        <f>ROUND(C31/#REF!*100,1)</f>
        <v>#VALUE!</v>
      </c>
      <c r="J31" s="3" t="e">
        <f>ROUND(D31/#REF!*100,1)</f>
        <v>#VALUE!</v>
      </c>
      <c r="K31" s="3" t="e">
        <f>ROUND(E31/#REF!*100,1)</f>
        <v>#REF!</v>
      </c>
      <c r="L31" s="13" t="e">
        <f t="shared" si="0"/>
        <v>#VALUE!</v>
      </c>
      <c r="M31" s="13" t="e">
        <f t="shared" si="1"/>
        <v>#VALUE!</v>
      </c>
      <c r="N31" s="13" t="e">
        <f t="shared" si="2"/>
        <v>#REF!</v>
      </c>
    </row>
    <row r="32" spans="2:14" s="3" customFormat="1" ht="24" customHeight="1" x14ac:dyDescent="0.25">
      <c r="B32" s="98" t="s">
        <v>68</v>
      </c>
      <c r="C32" s="10">
        <v>184000</v>
      </c>
      <c r="D32" s="102">
        <v>101</v>
      </c>
      <c r="E32" s="12">
        <v>18586210</v>
      </c>
      <c r="F32" s="11">
        <v>109.6</v>
      </c>
      <c r="G32" s="11">
        <v>81.5</v>
      </c>
      <c r="H32" s="11">
        <v>89.3</v>
      </c>
      <c r="I32" s="3" t="e">
        <f>ROUND(C32/#REF!*100,1)</f>
        <v>#REF!</v>
      </c>
      <c r="J32" s="3" t="e">
        <f>ROUND(D32/#REF!*100,1)</f>
        <v>#REF!</v>
      </c>
      <c r="K32" s="3" t="e">
        <f>ROUND(E32/#REF!*100,1)</f>
        <v>#REF!</v>
      </c>
      <c r="L32" s="13" t="e">
        <f t="shared" si="0"/>
        <v>#REF!</v>
      </c>
      <c r="M32" s="13" t="e">
        <f t="shared" si="1"/>
        <v>#REF!</v>
      </c>
      <c r="N32" s="13" t="e">
        <f t="shared" si="2"/>
        <v>#REF!</v>
      </c>
    </row>
    <row r="33" spans="2:14" s="23" customFormat="1" ht="24" customHeight="1" x14ac:dyDescent="0.25">
      <c r="B33" s="98" t="s">
        <v>69</v>
      </c>
      <c r="C33" s="10">
        <v>18509</v>
      </c>
      <c r="D33" s="11" t="s">
        <v>64</v>
      </c>
      <c r="E33" s="11" t="s">
        <v>64</v>
      </c>
      <c r="F33" s="11">
        <v>183</v>
      </c>
      <c r="G33" s="11" t="s">
        <v>64</v>
      </c>
      <c r="H33" s="11" t="s">
        <v>64</v>
      </c>
      <c r="I33" s="3"/>
      <c r="J33" s="3"/>
      <c r="K33" s="3"/>
      <c r="L33" s="13"/>
      <c r="M33" s="13"/>
      <c r="N33" s="13"/>
    </row>
    <row r="34" spans="2:14" ht="17.100000000000001" customHeight="1" x14ac:dyDescent="0.2">
      <c r="C34" s="43"/>
      <c r="D34" s="64"/>
      <c r="E34" s="43"/>
      <c r="F34" s="64"/>
      <c r="G34" s="64"/>
      <c r="H34" s="64"/>
    </row>
    <row r="38" spans="2:14" x14ac:dyDescent="0.2">
      <c r="C38" s="108"/>
      <c r="D38" s="108"/>
      <c r="E38" s="108"/>
    </row>
  </sheetData>
  <mergeCells count="5">
    <mergeCell ref="B3:B4"/>
    <mergeCell ref="C3:C4"/>
    <mergeCell ref="D3:D4"/>
    <mergeCell ref="E3:E4"/>
    <mergeCell ref="F4:H4"/>
  </mergeCells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16</vt:i4>
      </vt:variant>
      <vt:variant>
        <vt:lpstr>Zakresy nazwane</vt:lpstr>
      </vt:variant>
      <vt:variant>
        <vt:i4>6</vt:i4>
      </vt:variant>
    </vt:vector>
  </HeadingPairs>
  <TitlesOfParts>
    <vt:vector size="22" baseType="lpstr">
      <vt:lpstr>tabl 35(1)</vt:lpstr>
      <vt:lpstr>tabl 35(2)</vt:lpstr>
      <vt:lpstr>tabl 35(3)</vt:lpstr>
      <vt:lpstr>tabl 36(1)</vt:lpstr>
      <vt:lpstr>tabl 36(2)</vt:lpstr>
      <vt:lpstr>tabl 36(3)</vt:lpstr>
      <vt:lpstr>tabl 37(1)</vt:lpstr>
      <vt:lpstr>tabl 37(2)</vt:lpstr>
      <vt:lpstr>tabl 37(3)</vt:lpstr>
      <vt:lpstr>tabl 38(1)</vt:lpstr>
      <vt:lpstr>tabl 38(2)</vt:lpstr>
      <vt:lpstr>tabl 38(3)</vt:lpstr>
      <vt:lpstr>tabl 39(1)</vt:lpstr>
      <vt:lpstr>tabl 39(2)</vt:lpstr>
      <vt:lpstr>tabl 39(3)</vt:lpstr>
      <vt:lpstr>tabl 40</vt:lpstr>
      <vt:lpstr>'tabl 35(1)'!Obszar_wydruku</vt:lpstr>
      <vt:lpstr>'tabl 35(2)'!Obszar_wydruku</vt:lpstr>
      <vt:lpstr>'tabl 37(1)'!Obszar_wydruku</vt:lpstr>
      <vt:lpstr>'tabl 37(2)'!Obszar_wydruku</vt:lpstr>
      <vt:lpstr>'tabl 37(3)'!Obszar_wydruku</vt:lpstr>
      <vt:lpstr>'tabl 40'!Obszar_wydruku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Korytkowska Lidia</dc:creator>
  <cp:lastModifiedBy>Brzezińska Beata</cp:lastModifiedBy>
  <cp:lastPrinted>2016-04-22T10:20:05Z</cp:lastPrinted>
  <dcterms:created xsi:type="dcterms:W3CDTF">2004-01-30T12:05:54Z</dcterms:created>
  <dcterms:modified xsi:type="dcterms:W3CDTF">2016-04-28T11:39:21Z</dcterms:modified>
</cp:coreProperties>
</file>