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Users\michalikd\Desktop\Publikacja 2014-2017\"/>
    </mc:Choice>
  </mc:AlternateContent>
  <bookViews>
    <workbookView xWindow="-15" yWindow="-15" windowWidth="19320" windowHeight="5070" tabRatio="902" firstSheet="13" activeTab="13"/>
  </bookViews>
  <sheets>
    <sheet name="C0-2006" sheetId="12" state="hidden" r:id="rId1"/>
    <sheet name="C1-2006" sheetId="13" state="hidden" r:id="rId2"/>
    <sheet name="C2-2006" sheetId="14" state="hidden" r:id="rId3"/>
    <sheet name="C3-2006" sheetId="15" state="hidden" r:id="rId4"/>
    <sheet name="C4-2006" sheetId="16" state="hidden" r:id="rId5"/>
    <sheet name="C5-2006" sheetId="17" state="hidden" r:id="rId6"/>
    <sheet name="C5A-2006" sheetId="18" state="hidden" r:id="rId7"/>
    <sheet name="C6-2006" sheetId="19" state="hidden" r:id="rId8"/>
    <sheet name="kż 2006 total" sheetId="43" state="hidden" r:id="rId9"/>
    <sheet name="kż 2006 p" sheetId="44" state="hidden" r:id="rId10"/>
    <sheet name="kż 2006 f" sheetId="45" state="hidden" r:id="rId11"/>
    <sheet name="kż 2006 rz" sheetId="46" state="hidden" r:id="rId12"/>
    <sheet name="kż 2006 g" sheetId="47" state="hidden" r:id="rId13"/>
    <sheet name="C1-2015" sheetId="346" r:id="rId14"/>
    <sheet name="C2-2015" sheetId="350" r:id="rId15"/>
    <sheet name="C3-2015" sheetId="335" r:id="rId16"/>
    <sheet name="C4-2015 P" sheetId="366" r:id="rId17"/>
    <sheet name="C4-2015 R" sheetId="368" r:id="rId18"/>
    <sheet name="C5-2015" sheetId="357" r:id="rId19"/>
    <sheet name="C5A-2015" sheetId="360" r:id="rId20"/>
    <sheet name="C6-2015" sheetId="365" r:id="rId21"/>
  </sheets>
  <definedNames>
    <definedName name="_xlnm.Print_Area" localSheetId="0">'C0-2006'!$A$1:$J$39</definedName>
    <definedName name="_xlnm.Print_Area" localSheetId="1">'C1-2006'!$A$1:$K$42</definedName>
    <definedName name="_xlnm.Print_Area" localSheetId="13">'C1-2015'!$A$2:$F$39</definedName>
    <definedName name="_xlnm.Print_Area" localSheetId="2">'C2-2006'!$A$1:$K$70</definedName>
    <definedName name="_xlnm.Print_Area" localSheetId="14">'C2-2015'!$A$2:$F$63</definedName>
    <definedName name="_xlnm.Print_Area" localSheetId="3">'C3-2006'!$A$1:$K$78</definedName>
    <definedName name="_xlnm.Print_Area" localSheetId="15">'C3-2015'!$A$2:$F$67</definedName>
    <definedName name="_xlnm.Print_Area" localSheetId="4">'C4-2006'!$A$1:$K$91</definedName>
    <definedName name="_xlnm.Print_Area" localSheetId="16">'C4-2015 P'!$A$2:$F$42</definedName>
    <definedName name="_xlnm.Print_Area" localSheetId="17">'C4-2015 R'!$A$2:$F$42</definedName>
    <definedName name="_xlnm.Print_Area" localSheetId="5">'C5-2006'!$A$1:$K$36</definedName>
    <definedName name="_xlnm.Print_Area" localSheetId="18">'C5-2015'!$A$3:$F$40</definedName>
    <definedName name="_xlnm.Print_Area" localSheetId="19">'C5A-2015'!$A$1:$G$40</definedName>
    <definedName name="_xlnm.Print_Area" localSheetId="7">'C6-2006'!$A$1:$K$49</definedName>
    <definedName name="_xlnm.Print_Area" localSheetId="20">'C6-2015'!$A$2:$F$51</definedName>
  </definedNames>
  <calcPr calcId="152510"/>
</workbook>
</file>

<file path=xl/calcChain.xml><?xml version="1.0" encoding="utf-8"?>
<calcChain xmlns="http://schemas.openxmlformats.org/spreadsheetml/2006/main">
  <c r="F47" i="14" l="1"/>
  <c r="H47" i="14"/>
  <c r="I47" i="14"/>
  <c r="J47" i="14"/>
  <c r="K47" i="14"/>
  <c r="E50" i="14"/>
  <c r="G50" i="14"/>
  <c r="K50" i="14"/>
  <c r="J60" i="14"/>
  <c r="K60" i="14"/>
  <c r="G44" i="19"/>
  <c r="J44" i="19"/>
  <c r="K44" i="19"/>
  <c r="I41" i="19"/>
  <c r="I39" i="19"/>
  <c r="I38" i="19"/>
  <c r="G41" i="19"/>
  <c r="G39" i="19"/>
  <c r="G38" i="19"/>
  <c r="I37" i="19"/>
  <c r="G37" i="19"/>
  <c r="G34" i="19"/>
  <c r="D37" i="19"/>
  <c r="D34" i="19"/>
  <c r="G36" i="19"/>
  <c r="J36" i="19"/>
  <c r="K36" i="19"/>
  <c r="I16" i="19"/>
  <c r="I13" i="19"/>
  <c r="H16" i="19"/>
  <c r="H13" i="19"/>
  <c r="G16" i="19"/>
  <c r="G13" i="19"/>
  <c r="F16" i="19"/>
  <c r="F13" i="19"/>
  <c r="E16" i="19"/>
  <c r="E13" i="19"/>
  <c r="D16" i="19"/>
  <c r="I15" i="19"/>
  <c r="J15" i="19"/>
  <c r="D15" i="19"/>
  <c r="I67" i="15"/>
  <c r="G29" i="15"/>
  <c r="H67" i="15"/>
  <c r="J67" i="15"/>
  <c r="F32" i="15"/>
  <c r="J32" i="15"/>
  <c r="H70" i="15"/>
  <c r="J70" i="15"/>
  <c r="K70" i="15"/>
  <c r="F31" i="12"/>
  <c r="G31" i="12"/>
  <c r="I33" i="12"/>
  <c r="J33" i="12"/>
  <c r="J11" i="13"/>
  <c r="K11" i="13"/>
  <c r="J14" i="13"/>
  <c r="K14" i="13"/>
  <c r="K15" i="13"/>
  <c r="K16" i="13"/>
  <c r="K17" i="13"/>
  <c r="L17" i="13"/>
  <c r="K18" i="13"/>
  <c r="J29" i="13"/>
  <c r="I25" i="12"/>
  <c r="J25" i="12"/>
  <c r="E36" i="13"/>
  <c r="E11" i="14"/>
  <c r="F36" i="13"/>
  <c r="F11" i="14"/>
  <c r="F65" i="14"/>
  <c r="F11" i="15"/>
  <c r="G36" i="13"/>
  <c r="G11" i="14"/>
  <c r="H36" i="13"/>
  <c r="H11" i="14"/>
  <c r="I36" i="13"/>
  <c r="I11" i="14"/>
  <c r="J59" i="14"/>
  <c r="K59" i="14"/>
  <c r="J58" i="14"/>
  <c r="K58" i="14"/>
  <c r="J57" i="14"/>
  <c r="K57" i="14"/>
  <c r="F62" i="14"/>
  <c r="G62" i="14"/>
  <c r="H62" i="14"/>
  <c r="I62" i="14"/>
  <c r="E63" i="14"/>
  <c r="J63" i="14"/>
  <c r="E62" i="14"/>
  <c r="J64" i="14"/>
  <c r="K64" i="14"/>
  <c r="G25" i="15"/>
  <c r="D20" i="15"/>
  <c r="D19" i="15"/>
  <c r="D17" i="15"/>
  <c r="L21" i="15"/>
  <c r="D23" i="15"/>
  <c r="J27" i="15"/>
  <c r="K27" i="15"/>
  <c r="L27" i="15"/>
  <c r="D29" i="15"/>
  <c r="F29" i="15"/>
  <c r="H29" i="15"/>
  <c r="J29" i="15"/>
  <c r="J30" i="15"/>
  <c r="K30" i="15"/>
  <c r="J31" i="15"/>
  <c r="K31" i="15"/>
  <c r="J33" i="15"/>
  <c r="K33" i="15"/>
  <c r="K50" i="15"/>
  <c r="J65" i="15"/>
  <c r="K65" i="15"/>
  <c r="D67" i="15"/>
  <c r="I68" i="15"/>
  <c r="J68" i="15"/>
  <c r="K68" i="15"/>
  <c r="J69" i="15"/>
  <c r="K69" i="15"/>
  <c r="I71" i="15"/>
  <c r="J71" i="15"/>
  <c r="K71" i="15"/>
  <c r="G13" i="16"/>
  <c r="J13" i="16"/>
  <c r="K13" i="16"/>
  <c r="G15" i="16"/>
  <c r="J15" i="16"/>
  <c r="K15" i="16"/>
  <c r="J16" i="16"/>
  <c r="K16" i="16"/>
  <c r="G21" i="16"/>
  <c r="J21" i="16"/>
  <c r="K21" i="16"/>
  <c r="G23" i="16"/>
  <c r="J23" i="16"/>
  <c r="K23" i="16"/>
  <c r="F27" i="16"/>
  <c r="J27" i="16"/>
  <c r="K27" i="16"/>
  <c r="I31" i="16"/>
  <c r="J31" i="16"/>
  <c r="D32" i="16"/>
  <c r="G32" i="16"/>
  <c r="J32" i="16"/>
  <c r="K32" i="16"/>
  <c r="E34" i="16"/>
  <c r="J34" i="16"/>
  <c r="K34" i="16"/>
  <c r="J35" i="16"/>
  <c r="K35" i="16"/>
  <c r="L35" i="16"/>
  <c r="G36" i="16"/>
  <c r="J36" i="16"/>
  <c r="K36" i="16"/>
  <c r="D37" i="16"/>
  <c r="F38" i="16"/>
  <c r="G38" i="16"/>
  <c r="I38" i="16"/>
  <c r="J39" i="16"/>
  <c r="K39" i="16"/>
  <c r="J58" i="16"/>
  <c r="K58" i="16"/>
  <c r="J60" i="16"/>
  <c r="K60" i="16"/>
  <c r="J61" i="16"/>
  <c r="K61" i="16"/>
  <c r="J66" i="16"/>
  <c r="K66" i="16"/>
  <c r="J68" i="16"/>
  <c r="K68" i="16"/>
  <c r="J72" i="16"/>
  <c r="K72" i="16"/>
  <c r="G73" i="16"/>
  <c r="J73" i="16"/>
  <c r="K73" i="16"/>
  <c r="I75" i="16"/>
  <c r="J75" i="16"/>
  <c r="D77" i="16"/>
  <c r="G77" i="16"/>
  <c r="J77" i="16"/>
  <c r="K77" i="16"/>
  <c r="J79" i="16"/>
  <c r="K79" i="16"/>
  <c r="J80" i="16"/>
  <c r="K80" i="16"/>
  <c r="G81" i="16"/>
  <c r="J81" i="16"/>
  <c r="K81" i="16"/>
  <c r="G83" i="16"/>
  <c r="J83" i="16"/>
  <c r="K83" i="16"/>
  <c r="J84" i="16"/>
  <c r="K84" i="16"/>
  <c r="F17" i="17"/>
  <c r="F17" i="18"/>
  <c r="J17" i="18"/>
  <c r="K17" i="18"/>
  <c r="E27" i="17"/>
  <c r="F27" i="17"/>
  <c r="G27" i="17"/>
  <c r="J28" i="17"/>
  <c r="K28" i="17"/>
  <c r="J29" i="17"/>
  <c r="J27" i="17"/>
  <c r="J32" i="17"/>
  <c r="K32" i="17"/>
  <c r="G29" i="18"/>
  <c r="G27" i="18"/>
  <c r="H32" i="18"/>
  <c r="J32" i="18"/>
  <c r="K32" i="18"/>
  <c r="J14" i="19"/>
  <c r="K14" i="19"/>
  <c r="E34" i="19"/>
  <c r="F34" i="19"/>
  <c r="J35" i="19"/>
  <c r="K35" i="19"/>
  <c r="E39" i="19"/>
  <c r="E38" i="19"/>
  <c r="F39" i="19"/>
  <c r="F38" i="19"/>
  <c r="H39" i="19"/>
  <c r="H38" i="19"/>
  <c r="J42" i="19"/>
  <c r="K42" i="19"/>
  <c r="J43" i="19"/>
  <c r="K43" i="19"/>
  <c r="F22" i="12"/>
  <c r="G22" i="12"/>
  <c r="F20" i="12"/>
  <c r="G20" i="12"/>
  <c r="J16" i="19"/>
  <c r="K16" i="19"/>
  <c r="F28" i="16"/>
  <c r="J28" i="16"/>
  <c r="K28" i="16"/>
  <c r="J29" i="18"/>
  <c r="K29" i="18"/>
  <c r="K29" i="13"/>
  <c r="K37" i="16"/>
  <c r="G82" i="16"/>
  <c r="J82" i="16"/>
  <c r="K82" i="16"/>
  <c r="L37" i="16"/>
  <c r="H76" i="16"/>
  <c r="J76" i="16"/>
  <c r="K76" i="16"/>
  <c r="K31" i="16"/>
  <c r="F12" i="15"/>
  <c r="J12" i="15"/>
  <c r="K12" i="15"/>
  <c r="J50" i="14"/>
  <c r="F14" i="15"/>
  <c r="F28" i="18"/>
  <c r="F27" i="18"/>
  <c r="J36" i="13"/>
  <c r="K36" i="13"/>
  <c r="J28" i="18"/>
  <c r="L33" i="15"/>
  <c r="J25" i="15"/>
  <c r="K25" i="15"/>
  <c r="L36" i="16"/>
  <c r="J41" i="19"/>
  <c r="K41" i="19"/>
  <c r="K29" i="17"/>
  <c r="J38" i="16"/>
  <c r="K38" i="16"/>
  <c r="L38" i="16"/>
  <c r="K67" i="15"/>
  <c r="J37" i="19"/>
  <c r="K37" i="19"/>
  <c r="K15" i="19"/>
  <c r="J62" i="14"/>
  <c r="J13" i="19"/>
  <c r="L32" i="16"/>
  <c r="J27" i="18"/>
  <c r="K27" i="18"/>
  <c r="L31" i="16"/>
  <c r="J17" i="17"/>
  <c r="K17" i="17"/>
  <c r="L34" i="16"/>
  <c r="L31" i="15"/>
  <c r="K63" i="14"/>
  <c r="K62" i="14"/>
  <c r="G24" i="15"/>
  <c r="J14" i="15"/>
  <c r="K14" i="15"/>
  <c r="F64" i="16"/>
  <c r="L30" i="15"/>
  <c r="D12" i="19"/>
  <c r="K75" i="16"/>
  <c r="H30" i="16"/>
  <c r="J30" i="16"/>
  <c r="K30" i="16"/>
  <c r="L30" i="16"/>
  <c r="J38" i="19"/>
  <c r="K27" i="17"/>
  <c r="I27" i="12"/>
  <c r="J27" i="12"/>
  <c r="L83" i="16"/>
  <c r="M13" i="16"/>
  <c r="L58" i="16"/>
  <c r="F72" i="15"/>
  <c r="F11" i="16"/>
  <c r="F85" i="16"/>
  <c r="F11" i="17"/>
  <c r="H65" i="14"/>
  <c r="H11" i="15"/>
  <c r="H72" i="15"/>
  <c r="H11" i="16"/>
  <c r="H85" i="16"/>
  <c r="H11" i="17"/>
  <c r="H33" i="17"/>
  <c r="D13" i="19"/>
  <c r="J39" i="19"/>
  <c r="K39" i="19"/>
  <c r="I34" i="19"/>
  <c r="J34" i="19"/>
  <c r="K34" i="19"/>
  <c r="E65" i="14"/>
  <c r="E11" i="15"/>
  <c r="E72" i="15"/>
  <c r="E11" i="16"/>
  <c r="E85" i="16"/>
  <c r="J56" i="14"/>
  <c r="J54" i="14"/>
  <c r="G20" i="15"/>
  <c r="K32" i="15"/>
  <c r="L32" i="15"/>
  <c r="I65" i="14"/>
  <c r="I11" i="15"/>
  <c r="I72" i="15"/>
  <c r="G65" i="14"/>
  <c r="G11" i="15"/>
  <c r="J37" i="13"/>
  <c r="K29" i="15"/>
  <c r="F11" i="18"/>
  <c r="F33" i="18"/>
  <c r="F11" i="19"/>
  <c r="F46" i="19"/>
  <c r="F33" i="17"/>
  <c r="I11" i="16"/>
  <c r="K56" i="14"/>
  <c r="K54" i="14"/>
  <c r="K28" i="18"/>
  <c r="G21" i="15"/>
  <c r="K13" i="19"/>
  <c r="H11" i="18"/>
  <c r="H33" i="18"/>
  <c r="H11" i="19"/>
  <c r="H46" i="19"/>
  <c r="L29" i="15"/>
  <c r="D46" i="19"/>
  <c r="K12" i="19"/>
  <c r="G23" i="15"/>
  <c r="J24" i="15"/>
  <c r="K24" i="15"/>
  <c r="J65" i="14"/>
  <c r="K38" i="19"/>
  <c r="I29" i="12"/>
  <c r="J29" i="12"/>
  <c r="K37" i="13"/>
  <c r="K11" i="14"/>
  <c r="J11" i="14"/>
  <c r="K20" i="15"/>
  <c r="J20" i="15"/>
  <c r="G19" i="16"/>
  <c r="J19" i="16"/>
  <c r="K19" i="16"/>
  <c r="J64" i="16"/>
  <c r="K64" i="16"/>
  <c r="E11" i="17"/>
  <c r="K21" i="15"/>
  <c r="G19" i="15"/>
  <c r="J21" i="15"/>
  <c r="I85" i="16"/>
  <c r="I11" i="17"/>
  <c r="K65" i="14"/>
  <c r="K11" i="15"/>
  <c r="J11" i="15"/>
  <c r="J23" i="15"/>
  <c r="K23" i="15"/>
  <c r="E11" i="18"/>
  <c r="E33" i="17"/>
  <c r="I11" i="18"/>
  <c r="I33" i="18"/>
  <c r="I33" i="17"/>
  <c r="K19" i="15"/>
  <c r="J19" i="15"/>
  <c r="G17" i="15"/>
  <c r="E33" i="18"/>
  <c r="E11" i="19"/>
  <c r="E46" i="19"/>
  <c r="J17" i="15"/>
  <c r="K17" i="15"/>
  <c r="G72" i="15"/>
  <c r="I11" i="19"/>
  <c r="I46" i="19"/>
  <c r="G11" i="16"/>
  <c r="J72" i="15"/>
  <c r="K72" i="15"/>
  <c r="G85" i="16"/>
  <c r="J11" i="16"/>
  <c r="K11" i="16"/>
  <c r="G11" i="17"/>
  <c r="J85" i="16"/>
  <c r="K85" i="16"/>
  <c r="G11" i="18"/>
  <c r="G33" i="17"/>
  <c r="J33" i="17"/>
  <c r="K33" i="17"/>
  <c r="J11" i="17"/>
  <c r="K11" i="17"/>
  <c r="G33" i="18"/>
  <c r="J11" i="18"/>
  <c r="K11" i="18"/>
  <c r="G11" i="19"/>
  <c r="G46" i="19"/>
  <c r="J46" i="19"/>
  <c r="K46" i="19"/>
  <c r="J33" i="18"/>
  <c r="J11" i="19"/>
  <c r="K11" i="19"/>
  <c r="K33" i="18"/>
</calcChain>
</file>

<file path=xl/comments1.xml><?xml version="1.0" encoding="utf-8"?>
<comments xmlns="http://schemas.openxmlformats.org/spreadsheetml/2006/main">
  <authors>
    <author>Marta Dolny</author>
  </authors>
  <commentList>
    <comment ref="F32" authorId="0" shapeId="0">
      <text>
        <r>
          <rPr>
            <b/>
            <sz val="8"/>
            <color indexed="81"/>
            <rFont val="Tahoma"/>
            <family val="2"/>
            <charset val="238"/>
          </rPr>
          <t>Marta Dolny:</t>
        </r>
        <r>
          <rPr>
            <sz val="8"/>
            <color indexed="81"/>
            <rFont val="Tahoma"/>
            <family val="2"/>
            <charset val="238"/>
          </rPr>
          <t xml:space="preserve">
zyski z OFE+zyski od prywatnych posiadaczy polis</t>
        </r>
      </text>
    </comment>
  </commentList>
</comments>
</file>

<file path=xl/comments2.xml><?xml version="1.0" encoding="utf-8"?>
<comments xmlns="http://schemas.openxmlformats.org/spreadsheetml/2006/main">
  <authors>
    <author>Smólska Magdalena</author>
  </authors>
  <commentList>
    <comment ref="F61" authorId="0" shapeId="0">
      <text>
        <r>
          <rPr>
            <b/>
            <sz val="8"/>
            <color indexed="81"/>
            <rFont val="Tahoma"/>
            <family val="2"/>
            <charset val="238"/>
          </rPr>
          <t>Smólska Magdalena:</t>
        </r>
        <r>
          <rPr>
            <sz val="8"/>
            <color indexed="81"/>
            <rFont val="Tahoma"/>
            <family val="2"/>
            <charset val="238"/>
          </rPr>
          <t xml:space="preserve">
zaokrąglone do zgodności z tab 9 od pani Śliwy</t>
        </r>
      </text>
    </comment>
  </commentList>
</comments>
</file>

<file path=xl/comments3.xml><?xml version="1.0" encoding="utf-8"?>
<comments xmlns="http://schemas.openxmlformats.org/spreadsheetml/2006/main">
  <authors>
    <author>Ostrowska Alicja</author>
  </authors>
  <commentList>
    <comment ref="G16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dodane 1 aby dopasować się do Tab 200 (wrzesień 2009); zdjęte podatki nieściągalne</t>
        </r>
      </text>
    </comment>
    <comment ref="I16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odjęte 1 aby dopasować się do Tab 200 (wrzesień 2009)</t>
        </r>
      </text>
    </comment>
    <comment ref="G38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nie zgadzany się z Anitą - decyzja P. Ewy i Dyrekcji</t>
        </r>
      </text>
    </comment>
    <comment ref="G41" authorId="0" shapeId="0">
      <text>
        <r>
          <rPr>
            <b/>
            <sz val="8"/>
            <color indexed="81"/>
            <rFont val="Tahoma"/>
            <family val="2"/>
            <charset val="238"/>
          </rPr>
          <t>Ostrowska Alicja:</t>
        </r>
        <r>
          <rPr>
            <sz val="8"/>
            <color indexed="81"/>
            <rFont val="Tahoma"/>
            <family val="2"/>
            <charset val="238"/>
          </rPr>
          <t xml:space="preserve">
dodane 610 - sprawa autostrady
</t>
        </r>
      </text>
    </comment>
  </commentList>
</comments>
</file>

<file path=xl/sharedStrings.xml><?xml version="1.0" encoding="utf-8"?>
<sst xmlns="http://schemas.openxmlformats.org/spreadsheetml/2006/main" count="1935" uniqueCount="596">
  <si>
    <t>Tabl. 10 RACHUNEK PRODUKTÓW (CO)  2006  (w mln zł w cenach bieżących)</t>
  </si>
  <si>
    <r>
      <t>Goods &amp; services account (CO) 2006 (in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Polish zlotys, at current prices)</t>
    </r>
  </si>
  <si>
    <t>PRZYCHODY</t>
  </si>
  <si>
    <t>ROZCHODY</t>
  </si>
  <si>
    <t>RESOURCES</t>
  </si>
  <si>
    <t>USES</t>
  </si>
  <si>
    <t>TRANSAKCJE</t>
  </si>
  <si>
    <t>Zagranica</t>
  </si>
  <si>
    <t xml:space="preserve">Razem </t>
  </si>
  <si>
    <t>Ogółem</t>
  </si>
  <si>
    <t>Razem</t>
  </si>
  <si>
    <t>gospodarka</t>
  </si>
  <si>
    <t>Transactions</t>
  </si>
  <si>
    <t>narodowa</t>
  </si>
  <si>
    <t>&amp; balancing items</t>
  </si>
  <si>
    <t>Rest of</t>
  </si>
  <si>
    <t>National</t>
  </si>
  <si>
    <t>Total</t>
  </si>
  <si>
    <t>the world</t>
  </si>
  <si>
    <t>economy</t>
  </si>
  <si>
    <t>1. Produkcja globalna</t>
  </si>
  <si>
    <t>2. Podatki od produktów</t>
  </si>
  <si>
    <t xml:space="preserve">    minus dotacje do produktów</t>
  </si>
  <si>
    <t>3. Zużycie pośrednie</t>
  </si>
  <si>
    <t>4. Spożycie</t>
  </si>
  <si>
    <t>5. Akumulacja</t>
  </si>
  <si>
    <t>6. Import wyrobów i usług</t>
  </si>
  <si>
    <t>7. Eksport wyrobów i usług</t>
  </si>
  <si>
    <t>(Specification: 1.Gross output, 2.Taxes on products less subsidies on products, 3.Intermediate consumption,</t>
  </si>
  <si>
    <t>4.Final consumption expenditure, 5.Gross capital formation, 6.Imports of goods and services,</t>
  </si>
  <si>
    <t>7.Exports of goods and services).</t>
  </si>
  <si>
    <t xml:space="preserve">Tabl. 11 RACHUNEK PRODUKCJI  ( C1 ) 2006 (w mln zł w cenach bieżących) </t>
  </si>
  <si>
    <r>
      <t>Production account  ( C1 ) 2006  ( in 10</t>
    </r>
    <r>
      <rPr>
        <i/>
        <vertAlign val="superscript"/>
        <sz val="10"/>
        <rFont val="Arial CE"/>
        <charset val="238"/>
      </rPr>
      <t xml:space="preserve">6  </t>
    </r>
    <r>
      <rPr>
        <i/>
        <sz val="10"/>
        <rFont val="Arial CE"/>
        <charset val="238"/>
      </rPr>
      <t>Polish zlotys, at current prices )</t>
    </r>
  </si>
  <si>
    <t>SEKTORY</t>
  </si>
  <si>
    <t>SECTORS</t>
  </si>
  <si>
    <t>Instytucji</t>
  </si>
  <si>
    <t xml:space="preserve">Gospodarstw </t>
  </si>
  <si>
    <t>Instytucji rządo-</t>
  </si>
  <si>
    <t>Przedsię-</t>
  </si>
  <si>
    <t>Gospodarka</t>
  </si>
  <si>
    <t>niekomer-</t>
  </si>
  <si>
    <t>domowych</t>
  </si>
  <si>
    <t>wych i samo-</t>
  </si>
  <si>
    <t>finansow. i</t>
  </si>
  <si>
    <t>biorstw</t>
  </si>
  <si>
    <t>OGÓŁEM</t>
  </si>
  <si>
    <t>cyjnych</t>
  </si>
  <si>
    <t>rządowych</t>
  </si>
  <si>
    <t>ubezpieczen.</t>
  </si>
  <si>
    <t>razem</t>
  </si>
  <si>
    <t>Non-profit</t>
  </si>
  <si>
    <t>House-</t>
  </si>
  <si>
    <t>General</t>
  </si>
  <si>
    <t>Financial</t>
  </si>
  <si>
    <t>Non-financial</t>
  </si>
  <si>
    <t>TOTAL</t>
  </si>
  <si>
    <t>institutions</t>
  </si>
  <si>
    <t>holds</t>
  </si>
  <si>
    <t>government</t>
  </si>
  <si>
    <t>corporations</t>
  </si>
  <si>
    <t>2. Zużycie pośrednie</t>
  </si>
  <si>
    <t>3. Podatki od produktów minus</t>
  </si>
  <si>
    <t xml:space="preserve">   dotacje do produktów</t>
  </si>
  <si>
    <t xml:space="preserve">      - cła i inne opł. importowe</t>
  </si>
  <si>
    <t xml:space="preserve">      - VAT do zapłacenia</t>
  </si>
  <si>
    <t xml:space="preserve">      - pozostałe podatki od produktów</t>
  </si>
  <si>
    <t xml:space="preserve">      - dotacje do produktów</t>
  </si>
  <si>
    <t>3.Podatki od produktów minus</t>
  </si>
  <si>
    <t>4. Wartość dodana brutto</t>
  </si>
  <si>
    <t>5. Produkt krajowy brutto *</t>
  </si>
  <si>
    <t>*  Produkt krajowy brutto jest równy sumie wartości dodanej poszczególnych sektorów instytucjonalnych, ceł i innych opłat importowych oraz podatku od towarów i usług (VAT)</t>
  </si>
  <si>
    <t xml:space="preserve">     Gross domestic product is equal to the value added of institutional sectors , custom duties and taxes on imports and VAT.</t>
  </si>
  <si>
    <t>(Specification: 1.Gross output, 2.Intermediate consumption, 3.Taxes on products less subsidies on products:  - taxes and duties on imports, - payable value added tax (VAT),</t>
  </si>
  <si>
    <t xml:space="preserve"> - other taxes on products, - subsidies on products, 4.Value added, gross, 5.Gross domestic product).</t>
  </si>
  <si>
    <t>Tabl. 12 RACHUNEK TWORZENIA DOCHODÓW  ( C2 ) 2006 (w mln zł w cenach bieżących)</t>
  </si>
  <si>
    <r>
      <t>Generation of income account  ( C2 ) 2006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</t>
    </r>
  </si>
  <si>
    <t>1. Produkt krajowy brutto/Wartość dodana brutto</t>
  </si>
  <si>
    <t xml:space="preserve">2. Wynagrodzenia i inne koszty </t>
  </si>
  <si>
    <t xml:space="preserve">    związane z zatrudnieniem</t>
  </si>
  <si>
    <t>3. Składki na ubezp. społeczne płacone</t>
  </si>
  <si>
    <t xml:space="preserve">    przez pracodawców</t>
  </si>
  <si>
    <t xml:space="preserve"> - składki faktyczne na ubezp. społeczne</t>
  </si>
  <si>
    <t xml:space="preserve"> - składki przypisane umownie na ubezp.</t>
  </si>
  <si>
    <t xml:space="preserve">   społeczne</t>
  </si>
  <si>
    <t>4. Podatki minus dotacje związane</t>
  </si>
  <si>
    <t xml:space="preserve">    z produkcją i importem</t>
  </si>
  <si>
    <t xml:space="preserve"> a) podatki od produktów minus</t>
  </si>
  <si>
    <t xml:space="preserve">     dotacje do produktów</t>
  </si>
  <si>
    <t xml:space="preserve">      - cła i inne opłaty importowe </t>
  </si>
  <si>
    <t xml:space="preserve">      - podatki od towarów i usług (VAT)</t>
  </si>
  <si>
    <t xml:space="preserve">      - pozostałe podatki od produktów </t>
  </si>
  <si>
    <t xml:space="preserve"> b) podatki od producentów minus</t>
  </si>
  <si>
    <t xml:space="preserve">     dotacje dla producentów</t>
  </si>
  <si>
    <t xml:space="preserve">       - podatki od producentów</t>
  </si>
  <si>
    <t xml:space="preserve">       - dotacje dla producentów</t>
  </si>
  <si>
    <t>(Specification: 1.Gross domestic product, 2.Wages and salaries , 3.Employers' social contributions  - actual social contributions; - imputed social contributions, 4. Taxes less subsidies on production and imports:  a) taxes on products</t>
  </si>
  <si>
    <t xml:space="preserve"> less subsidies on products: - taxes and duties on imports, -  value added taxes (VAT), - other taxes on products, - subsidies on products,  b) other taxes on production less other subsidies on production:  - other taxes on production, </t>
  </si>
  <si>
    <t xml:space="preserve"> - other subsidies on production).</t>
  </si>
  <si>
    <t>Tabl. 12 RACHUNEK TWORZENIA DOCHODÓW  ( C2 ) 2006  (w mln zł w cenach bieżących)  (dok.)</t>
  </si>
  <si>
    <r>
      <t>Generation of income account  ( C2 )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 (cont.)</t>
    </r>
  </si>
  <si>
    <t xml:space="preserve"> </t>
  </si>
  <si>
    <t>RAZEM</t>
  </si>
  <si>
    <t xml:space="preserve">      - podatki od producentów</t>
  </si>
  <si>
    <t xml:space="preserve">      - dotacje dla producentów</t>
  </si>
  <si>
    <t>5. Nadwyżka operacyjna brutto</t>
  </si>
  <si>
    <t>6. Dochód mieszany</t>
  </si>
  <si>
    <t xml:space="preserve"> - other subsidies on production). 5. Operating surplus, gross, 6.Mixed income).</t>
  </si>
  <si>
    <t>Tabl. 13 RACHUNEK PODZIAŁU PIERWOTNEGO DOCHODÓW  ( C3 ) 2006 (w mln PLN w cenach bieżących)</t>
  </si>
  <si>
    <r>
      <t>Allocation of primary income account  ( C3 )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PLN, at current prices )</t>
    </r>
  </si>
  <si>
    <t>1. Nadwyżka operacyjna brutto</t>
  </si>
  <si>
    <t>2. Wynagrodzenia i inne koszty związane</t>
  </si>
  <si>
    <t xml:space="preserve">    z zatrudnieniem</t>
  </si>
  <si>
    <t>3. Składki na ubezpieczenia społeczne</t>
  </si>
  <si>
    <t xml:space="preserve">    płacone przez pracodawców</t>
  </si>
  <si>
    <t>4. Podatki minus dotacje związane z</t>
  </si>
  <si>
    <t xml:space="preserve">    produkcją i importem</t>
  </si>
  <si>
    <t xml:space="preserve"> a) podatki od produktów minus dotacje </t>
  </si>
  <si>
    <t xml:space="preserve">     do produktów</t>
  </si>
  <si>
    <t xml:space="preserve">   - podatki od produktów</t>
  </si>
  <si>
    <t xml:space="preserve">   - dotacje do produktów</t>
  </si>
  <si>
    <t xml:space="preserve"> b) podatki od producentów minus dotacje</t>
  </si>
  <si>
    <t xml:space="preserve">     dla producentów</t>
  </si>
  <si>
    <t xml:space="preserve">   - podatki od producentów</t>
  </si>
  <si>
    <t xml:space="preserve">   - dotacje dla producentów</t>
  </si>
  <si>
    <t>5. Dochody z tytułu własności</t>
  </si>
  <si>
    <t xml:space="preserve">  a) odsetki:</t>
  </si>
  <si>
    <t xml:space="preserve">  b) dochód podzielony przedsiębiorstw</t>
  </si>
  <si>
    <t xml:space="preserve">   - dywidendy</t>
  </si>
  <si>
    <t xml:space="preserve">   - dochody właścicieli przedsiębiorstw prywatnych</t>
  </si>
  <si>
    <t xml:space="preserve">  c) reinwestowane zyski</t>
  </si>
  <si>
    <t xml:space="preserve">  d) dochody przypisane posiadaczom polis ubezpiecz.</t>
  </si>
  <si>
    <t xml:space="preserve">  e) renty gruntowe/czynszowe</t>
  </si>
  <si>
    <t>(Specification: 1.Operating surplus gross, 2.Wages and salaries , 3.Employers' social contributions, 4.Taxes less subsidies on production and imports:  a) taxes on products less subsidies on products:</t>
  </si>
  <si>
    <t xml:space="preserve"> -  taxes on products, - subsidies on products, b) other taxes  on production less other subsidies on production:  - other taxes on production, -other subsidies on production, 5. Property income,</t>
  </si>
  <si>
    <t xml:space="preserve"> a) interest, b) distributed income of corporations: - dividends,  - withdrawals from income of quasi-corporations,  c) reinvested earnings on direct foreign investment, d) property income attributed to</t>
  </si>
  <si>
    <t xml:space="preserve"> insurance policy holders, e) rents).</t>
  </si>
  <si>
    <t>Tabl. 13 RACHUNEK PODZIAŁU PIERWOTNEGO DOCHODÓW  ( C3 ) 2006  (w mln PLN w cenach bieżących) (dok.)</t>
  </si>
  <si>
    <r>
      <t>Allocation of primary income account  ( C3 )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PLN, at current prices ) (cont.)</t>
    </r>
  </si>
  <si>
    <t>2. Wynagrodzenia i inne koszty związane z</t>
  </si>
  <si>
    <t xml:space="preserve">    zatrudnieniem</t>
  </si>
  <si>
    <t xml:space="preserve">    produkcją i importem </t>
  </si>
  <si>
    <t>6. Dochody pierwotne brutto/DNB</t>
  </si>
  <si>
    <t xml:space="preserve"> insurance policy holders, e) rents, 6.Primary income, gross/GNI).</t>
  </si>
  <si>
    <t>Tabl. 14 RACHUNEK PODZIAŁU WTÓRNEGO DOCHODÓW  ( C4 ) 2006 (w mln zł w cenach bieżących)</t>
  </si>
  <si>
    <r>
      <t>Secondary distribution of income account  ( C4 )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</t>
    </r>
  </si>
  <si>
    <t>1. Dochody pierwotne brutto/ DNB</t>
  </si>
  <si>
    <t>2. Podatki od dochodów i majątku</t>
  </si>
  <si>
    <t xml:space="preserve">  a) podatek dochodowy</t>
  </si>
  <si>
    <t xml:space="preserve">  b) pozostałe podatki</t>
  </si>
  <si>
    <t xml:space="preserve">   - podatki od gospodarstw rolnych</t>
  </si>
  <si>
    <t xml:space="preserve">   - podatki i opłaty płacone przez gosp. domowe</t>
  </si>
  <si>
    <t xml:space="preserve">   - składki faktyczne na ubezp. społ. płacone</t>
  </si>
  <si>
    <t xml:space="preserve">     przez pracodawców</t>
  </si>
  <si>
    <t xml:space="preserve">   - składki na ubezpieczenia społ. płacone przez</t>
  </si>
  <si>
    <t xml:space="preserve">     pracowników</t>
  </si>
  <si>
    <t xml:space="preserve">   - składki na ubezpieczenia społ. płacone przez właścicieli</t>
  </si>
  <si>
    <t xml:space="preserve">       firm, osoby wolnych zawodów i osoby niepracujące</t>
  </si>
  <si>
    <t xml:space="preserve">   - składki przypisane umownie na ubezp. społeczne</t>
  </si>
  <si>
    <t xml:space="preserve">4. Świadczenia społeczne inne niż transfery </t>
  </si>
  <si>
    <t xml:space="preserve">    socjalne w naturze</t>
  </si>
  <si>
    <t xml:space="preserve">   - świadczenia z ubezpieczeń społecznych pieniężne</t>
  </si>
  <si>
    <t xml:space="preserve">   - świadczenia z pomocy społecznej pieniężne</t>
  </si>
  <si>
    <t>5. Inne transfery bieżące</t>
  </si>
  <si>
    <t xml:space="preserve">   - składki ubezpieczeniowe netto </t>
  </si>
  <si>
    <t xml:space="preserve">   - wypłacone odszkodowania </t>
  </si>
  <si>
    <t xml:space="preserve">   - bieżąca współpraca międzynarodowa</t>
  </si>
  <si>
    <t xml:space="preserve">   - różne transfery bieżące, w tym: </t>
  </si>
  <si>
    <t xml:space="preserve">      - dotacje i darowizny na rzecz inst.niekomercyjnych</t>
  </si>
  <si>
    <t xml:space="preserve">      - transfery bieżące pomiędzy gospodarstwami dom.</t>
  </si>
  <si>
    <t xml:space="preserve">      - opłaty administracyjne </t>
  </si>
  <si>
    <t xml:space="preserve">      - czwarta część środków własnych na bazie DNB, rabat bryt.</t>
  </si>
  <si>
    <t xml:space="preserve">      - rozliczenia z przedsięb., bankami i gosp. dom.</t>
  </si>
  <si>
    <t xml:space="preserve">      - pozostałe transfery bieżące</t>
  </si>
  <si>
    <t>(Specification: 1. Primary income, gross/GNI, 2. Current taxes on income, wealth, etc.: a) taxes on income, b) other current taxes: - taxes on farms, - taxes and dues paid by households,  3. Social contributions:</t>
  </si>
  <si>
    <t>- employers' actual social contributions, - employees' social contributions, - social contributions by self-and non-employed persons, - imputed social contributions, 4. Social benefits other than social transfers</t>
  </si>
  <si>
    <t xml:space="preserve">in kind: - social security benefits in cash, - social assistance benefits, 5. Other current transfers: - net non-life insurance premiums, - non-life insurance claims, -current transfers within general government, </t>
  </si>
  <si>
    <t xml:space="preserve">- current international cooperation, -other current transfers, of which: - subsidies and donations to the non-profit institutions, - current transfers between households, - administrative dues,  </t>
  </si>
  <si>
    <t>- GNI based fourth own resource, UK rabate, - operating with non-financial corporations, banks and households).</t>
  </si>
  <si>
    <t>Tabl. 14  RACHUNEK PODZIAŁU WTÓRNEGO DOCHODÓW  ( C4 ) 2006 (w mln zł w cenach bieżących) (dok.)</t>
  </si>
  <si>
    <r>
      <t>Secondary distribution of income account  ( C4 )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Polish zlotys, at current prices ) (cont.)</t>
    </r>
  </si>
  <si>
    <t>1. Dochody pierwotne brutto / DNB</t>
  </si>
  <si>
    <t xml:space="preserve">   - składki faktyczne na ubezp. społ. płacone </t>
  </si>
  <si>
    <t xml:space="preserve">      przez pracodawców</t>
  </si>
  <si>
    <t xml:space="preserve">   - składki na ubezp.społeczne płacone przez</t>
  </si>
  <si>
    <t xml:space="preserve">      pracowników</t>
  </si>
  <si>
    <t xml:space="preserve">   - składki przypisane umownie na ubezp.społeczne</t>
  </si>
  <si>
    <t>6. Dochody do dyspozycji brutto</t>
  </si>
  <si>
    <t>- GNI based fourth own resource, UK rabate, - operating with non-financial corporations, banks and households, 6. Disposable income, gross).</t>
  </si>
  <si>
    <t xml:space="preserve">Tabl. 15 RACHUNEK WYKORZYSTANIA DOCHODÓW  DO DYSPOZYCJI ( C5 ) 2006 (w mln zł w cenach bieżących) </t>
  </si>
  <si>
    <r>
      <t>Use of disposable income account  ( C5 )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Polish zlotys, at current prices )</t>
    </r>
  </si>
  <si>
    <t>1. Dochody do dyspozycji brutto</t>
  </si>
  <si>
    <t>2. Spożycie</t>
  </si>
  <si>
    <t xml:space="preserve">   - indywidualne</t>
  </si>
  <si>
    <t xml:space="preserve">   -  ogólnospołeczne</t>
  </si>
  <si>
    <t>3. Korekta z tytułu zmiany udziałów netto</t>
  </si>
  <si>
    <t xml:space="preserve">    gospodarstw domowych w rezerwach</t>
  </si>
  <si>
    <t xml:space="preserve">    funduszy emerytalnych</t>
  </si>
  <si>
    <t xml:space="preserve">   - ogólnospołeczne</t>
  </si>
  <si>
    <t>4. Oszczędności brutto</t>
  </si>
  <si>
    <t xml:space="preserve">(Specification: 1.Disposable income, gross, 2.Final consumption expenditure: -individual , -collective , 3.Adjustment for the change in net equity of households in pension funds reserves, </t>
  </si>
  <si>
    <t>4.Saving, gross).</t>
  </si>
  <si>
    <t xml:space="preserve">Tabl. 16 RACHUNEK WYKORZYSTANIA SKORYGOWANYCH DOCHODÓW DO DYSPOZYCJI ( C5A ) 2006 (w mln zł w cenach bieżących) </t>
  </si>
  <si>
    <r>
      <t>Use of adjusted disposable income account  ( C5A ) 2006  ( in 10</t>
    </r>
    <r>
      <rPr>
        <i/>
        <vertAlign val="superscript"/>
        <sz val="11"/>
        <rFont val="Arial CE"/>
        <charset val="238"/>
      </rPr>
      <t>6</t>
    </r>
    <r>
      <rPr>
        <i/>
        <sz val="11"/>
        <rFont val="Arial CE"/>
        <charset val="238"/>
      </rPr>
      <t xml:space="preserve">  Polish zlotys, at current prices )</t>
    </r>
  </si>
  <si>
    <t>1. Dochody skorygowane do dyspozycji brutto</t>
  </si>
  <si>
    <t>2. Spożycie skorygowane*</t>
  </si>
  <si>
    <r>
      <t xml:space="preserve">*  </t>
    </r>
    <r>
      <rPr>
        <sz val="8"/>
        <rFont val="Arial CE"/>
        <charset val="238"/>
      </rPr>
      <t>Skorygowane według sektorów</t>
    </r>
    <r>
      <rPr>
        <i/>
        <sz val="8"/>
        <rFont val="Arial CE"/>
        <charset val="238"/>
      </rPr>
      <t xml:space="preserve"> / adjusted by institutional sectors</t>
    </r>
  </si>
  <si>
    <t>(Specification: 1.Adjusted disposable income, gross, 2. Actual final consumption expenditure: -individual , -collective , 3.Adjustment for the change in net equity of households in pension funds reserves,</t>
  </si>
  <si>
    <t>4.Saving gross).</t>
  </si>
  <si>
    <t xml:space="preserve">Tabl. 17 RACHUNEK KAPITAŁOWY ( C6 ) 2006 (w mln zł w cenach bieżących) </t>
  </si>
  <si>
    <r>
      <t>Capital account  ( C6 ) 2006  ( in 10</t>
    </r>
    <r>
      <rPr>
        <i/>
        <vertAlign val="superscript"/>
        <sz val="11"/>
        <rFont val="Arial CE"/>
        <charset val="238"/>
      </rPr>
      <t xml:space="preserve">6 </t>
    </r>
    <r>
      <rPr>
        <i/>
        <sz val="11"/>
        <rFont val="Arial CE"/>
        <charset val="238"/>
      </rPr>
      <t xml:space="preserve"> Polish zlotys, at current prices )</t>
    </r>
  </si>
  <si>
    <t>1. Oszczędności brutto</t>
  </si>
  <si>
    <t>2. Saldo obrotów bieżących z zagranicą</t>
  </si>
  <si>
    <t>3. Transfery kapitałowe</t>
  </si>
  <si>
    <t xml:space="preserve">   - podatki od kapitału</t>
  </si>
  <si>
    <t xml:space="preserve">   - dotacje na inwestycje</t>
  </si>
  <si>
    <t xml:space="preserve">   - inne transfery kapitałowe</t>
  </si>
  <si>
    <t>4. Akumulacja</t>
  </si>
  <si>
    <t xml:space="preserve">   - nakłady brutto na środki trwałe</t>
  </si>
  <si>
    <t xml:space="preserve">     z  tego:</t>
  </si>
  <si>
    <t xml:space="preserve">       - rzeczowe środki trwałe</t>
  </si>
  <si>
    <t xml:space="preserve">       - wartości niematerialne i prawne</t>
  </si>
  <si>
    <t xml:space="preserve">   - przyrost rzeczowych śr.obrotowych</t>
  </si>
  <si>
    <t xml:space="preserve">   - przyrost aktywa o wyjątkowej wartości</t>
  </si>
  <si>
    <t xml:space="preserve">   - przyrost aktywów o wyjątkowej wartości</t>
  </si>
  <si>
    <t>5. Wierzytelności netto (+) lub</t>
  </si>
  <si>
    <t xml:space="preserve">    zadłużenie netto (-)</t>
  </si>
  <si>
    <t xml:space="preserve">(Specification: 1.Saving, gross, 2.Current external balance, 3.Capital transfers : capital taxes, - investment grants, - other capital transfers, 4.Gross capital formation: -gross fixed capital formation </t>
  </si>
  <si>
    <t>(of which: -tangible fixed assets, -intangible fixed assets),  -changes in inventories, -acquisitions less disposals of valuables, 5.Net lending (+) or net borrowing (-)).</t>
  </si>
  <si>
    <t>Tabl. 154</t>
  </si>
  <si>
    <t>Rachunek produkcji i rachunek tworzenia dochodów w gospodarce narodowej</t>
  </si>
  <si>
    <t>według PKD w 2006 roku.</t>
  </si>
  <si>
    <t>Production account and generation of income account in total economy according</t>
  </si>
  <si>
    <t xml:space="preserve"> to NACE Rev.1.1 in 2006.</t>
  </si>
  <si>
    <t xml:space="preserve">( ceny bieżące w mln zł ) </t>
  </si>
  <si>
    <r>
      <t>( current prices in 10</t>
    </r>
    <r>
      <rPr>
        <b/>
        <i/>
        <vertAlign val="superscript"/>
        <sz val="14"/>
        <rFont val="Arial CE"/>
        <charset val="238"/>
      </rPr>
      <t xml:space="preserve">6 </t>
    </r>
    <r>
      <rPr>
        <b/>
        <i/>
        <sz val="14"/>
        <rFont val="Arial CE"/>
        <charset val="238"/>
      </rPr>
      <t>Polish zlotys )</t>
    </r>
  </si>
  <si>
    <t xml:space="preserve">Wynagrodzenia </t>
  </si>
  <si>
    <t xml:space="preserve">Składki na </t>
  </si>
  <si>
    <t xml:space="preserve">Podatki </t>
  </si>
  <si>
    <t>Dotacje</t>
  </si>
  <si>
    <t xml:space="preserve">Nadwyżka </t>
  </si>
  <si>
    <t>Produkcja</t>
  </si>
  <si>
    <t>Zużycie</t>
  </si>
  <si>
    <t>Wartość</t>
  </si>
  <si>
    <t xml:space="preserve"> i inne koszty</t>
  </si>
  <si>
    <t xml:space="preserve">ubezpieczenia </t>
  </si>
  <si>
    <t xml:space="preserve">od </t>
  </si>
  <si>
    <t xml:space="preserve">dla </t>
  </si>
  <si>
    <t>operacyjna</t>
  </si>
  <si>
    <t>Wyszczególnienie</t>
  </si>
  <si>
    <t>globalna</t>
  </si>
  <si>
    <t>pośrednie</t>
  </si>
  <si>
    <t>dodana</t>
  </si>
  <si>
    <t xml:space="preserve"> pracownicze</t>
  </si>
  <si>
    <t>społeczne</t>
  </si>
  <si>
    <t>producentów</t>
  </si>
  <si>
    <t xml:space="preserve"> brutto</t>
  </si>
  <si>
    <t>Gross</t>
  </si>
  <si>
    <t>Intermediate</t>
  </si>
  <si>
    <t>brutto</t>
  </si>
  <si>
    <t xml:space="preserve">Wages and </t>
  </si>
  <si>
    <t xml:space="preserve">Social </t>
  </si>
  <si>
    <t>Taxes on</t>
  </si>
  <si>
    <t>Subsidies</t>
  </si>
  <si>
    <t>Operating</t>
  </si>
  <si>
    <t>output</t>
  </si>
  <si>
    <t>consumption</t>
  </si>
  <si>
    <t>Value added</t>
  </si>
  <si>
    <t>salaries</t>
  </si>
  <si>
    <t>contributions</t>
  </si>
  <si>
    <t xml:space="preserve"> production</t>
  </si>
  <si>
    <t>on</t>
  </si>
  <si>
    <t>surplus</t>
  </si>
  <si>
    <t>gross</t>
  </si>
  <si>
    <t>and other labour</t>
  </si>
  <si>
    <t>production</t>
  </si>
  <si>
    <t>costs</t>
  </si>
  <si>
    <t>Sekcja A</t>
  </si>
  <si>
    <t>Rolnictwo, łowiectwo i leśnictwo</t>
  </si>
  <si>
    <t>Agriculture, hunting, forestry</t>
  </si>
  <si>
    <t>Sekcja B</t>
  </si>
  <si>
    <t>Rybactwo</t>
  </si>
  <si>
    <t>Fishing</t>
  </si>
  <si>
    <t>Sekcja C</t>
  </si>
  <si>
    <t>Górnictwo</t>
  </si>
  <si>
    <t>Mining and quarrying</t>
  </si>
  <si>
    <t>Sekcja D</t>
  </si>
  <si>
    <t>Przetwórstwo przemysłowe</t>
  </si>
  <si>
    <t>Manufacturing</t>
  </si>
  <si>
    <t>Sekcja E</t>
  </si>
  <si>
    <t>Wytwarzanie i zaopatrywanie w energię</t>
  </si>
  <si>
    <t>elektryczną, gaz , wodę</t>
  </si>
  <si>
    <t>Electricity, gas, water supply</t>
  </si>
  <si>
    <t>Sekcja F</t>
  </si>
  <si>
    <t>Budownictwo</t>
  </si>
  <si>
    <t>Construction</t>
  </si>
  <si>
    <t>Sekcja G</t>
  </si>
  <si>
    <t>Handel i naprawy</t>
  </si>
  <si>
    <t>Trade and repair</t>
  </si>
  <si>
    <t>Sekcja H</t>
  </si>
  <si>
    <t>Hotele i restauracje</t>
  </si>
  <si>
    <t>Hotels and restaurants</t>
  </si>
  <si>
    <t>Sekcja I</t>
  </si>
  <si>
    <t>Transport, gospodarka magazynowa i łączność</t>
  </si>
  <si>
    <t>Transport, storage and communication</t>
  </si>
  <si>
    <t>Sekcja J</t>
  </si>
  <si>
    <t>Pośrednictwo finansowe</t>
  </si>
  <si>
    <t>Financial intermediation</t>
  </si>
  <si>
    <t>Sekcja K</t>
  </si>
  <si>
    <t>Obsługa nieruchomości i firm</t>
  </si>
  <si>
    <t>Real esate, renting and business activities</t>
  </si>
  <si>
    <t>Sekcja L</t>
  </si>
  <si>
    <t>Administracja publiczna i obrona narodowa;</t>
  </si>
  <si>
    <t>obowiązkowe ubezpieczenia społeczne</t>
  </si>
  <si>
    <t>i zdrowotne</t>
  </si>
  <si>
    <t>Public administration and defence; compulsory social security</t>
  </si>
  <si>
    <t>Sekcja M</t>
  </si>
  <si>
    <t>Edukacja</t>
  </si>
  <si>
    <t>Education</t>
  </si>
  <si>
    <t>Sekcja N</t>
  </si>
  <si>
    <t>Ochrona zdrowia i pomoc społeczna</t>
  </si>
  <si>
    <t>Health and social work</t>
  </si>
  <si>
    <t>Sekcja O</t>
  </si>
  <si>
    <t>Działalność usługowa, komunalna,</t>
  </si>
  <si>
    <t>społeczna i indywidualna, pozostała</t>
  </si>
  <si>
    <t>Other community, social and personal service activities</t>
  </si>
  <si>
    <t>Sekcja P</t>
  </si>
  <si>
    <t>Gospodarstwa domowe</t>
  </si>
  <si>
    <t>zatrudniające pracowników</t>
  </si>
  <si>
    <t>Activities of households</t>
  </si>
  <si>
    <t>Tabl. 155</t>
  </si>
  <si>
    <t>Rachunek produkcji i rachunek tworzenia dochodów w sektorze przedsiębiorstw</t>
  </si>
  <si>
    <t>według sekcji PKD w 2006 roku.</t>
  </si>
  <si>
    <t>Production account and generation of income account in the sector of non-financial</t>
  </si>
  <si>
    <t>corporations according to NACE Rev.1.1 in 2006.</t>
  </si>
  <si>
    <t>( ceny bieżące w mln zł)</t>
  </si>
  <si>
    <r>
      <t>( current prices in 10</t>
    </r>
    <r>
      <rPr>
        <b/>
        <i/>
        <vertAlign val="superscript"/>
        <sz val="14"/>
        <rFont val="Arial CE"/>
        <charset val="238"/>
      </rPr>
      <t>6</t>
    </r>
    <r>
      <rPr>
        <b/>
        <i/>
        <sz val="14"/>
        <rFont val="Arial CE"/>
        <charset val="238"/>
      </rPr>
      <t xml:space="preserve"> Polish zlotys )</t>
    </r>
  </si>
  <si>
    <t>Tabl. 156</t>
  </si>
  <si>
    <t>Rachunek produkcji i rachunek tworzenia dochodów w sektorze instytucji finansowych</t>
  </si>
  <si>
    <t>i ubezpieczeniowych oraz instytucji niekomercyjnych według PKD w 2006 roku.</t>
  </si>
  <si>
    <t>Production account and generation of income account in the sector of financial</t>
  </si>
  <si>
    <t>corporations and the sector of non-profit institutions according to NACE Rev.1.1 in 2006</t>
  </si>
  <si>
    <t>( ceny bieżące w mln zł )</t>
  </si>
  <si>
    <t>brutto i inne</t>
  </si>
  <si>
    <t>koszty</t>
  </si>
  <si>
    <t>SEKTOR INSTYTUCJI FINAN-</t>
  </si>
  <si>
    <t>SOWYCH I UBEZPIECZENIOWYCH</t>
  </si>
  <si>
    <t>Sector of financial corporations</t>
  </si>
  <si>
    <t>SEKTOR  INSTYTUCJI</t>
  </si>
  <si>
    <t>NIEKOMERCYJNYCH</t>
  </si>
  <si>
    <t>Sector of non-profit institutions</t>
  </si>
  <si>
    <t>Other services, public utilities,</t>
  </si>
  <si>
    <t>social and individual services</t>
  </si>
  <si>
    <t>Tabl. 157</t>
  </si>
  <si>
    <t>Rachunek produkcji i rachunek tworzenia dochodów w sektorze instytucji</t>
  </si>
  <si>
    <t>rządowych i samorządowych według sekcji PKD w 2006 roku.</t>
  </si>
  <si>
    <t>Production account and generation of income account in the sector of general</t>
  </si>
  <si>
    <t xml:space="preserve"> government according to NACE Rev.1.1 in 2006.</t>
  </si>
  <si>
    <t>Tabl. 158</t>
  </si>
  <si>
    <t>Rachunek produkcji i rachunek tworzenia dochodów w sektorze gospodarstw</t>
  </si>
  <si>
    <t>domowych według sekcji PKD w 2006 roku.</t>
  </si>
  <si>
    <t>Production account and generation of income account in the sector of households</t>
  </si>
  <si>
    <t>according to NACE Rev.1.1 in 2006.</t>
  </si>
  <si>
    <t>Tabl. 82 RACHUNEK PRODUKCJI (C1) 2015 (w mln zł w cenach bieżących)</t>
  </si>
  <si>
    <t>Production account (C1) 2015 (in mln zl, at current prices)</t>
  </si>
  <si>
    <t xml:space="preserve"> RESOURCES</t>
  </si>
  <si>
    <t>TRANSAKCJE I POZYCJE BILANSUJĄCE</t>
  </si>
  <si>
    <t>TRANSACTIONS &amp; BALANCING ITEMS</t>
  </si>
  <si>
    <t>1. Output</t>
  </si>
  <si>
    <t>2. Intermediate consumption</t>
  </si>
  <si>
    <t>3. Podatki od produktów pomniejszone o</t>
  </si>
  <si>
    <t xml:space="preserve">3. Taxes on products less subsidies </t>
  </si>
  <si>
    <t xml:space="preserve">   on products</t>
  </si>
  <si>
    <t xml:space="preserve">          a) podatek od towarów i usług (VAT)</t>
  </si>
  <si>
    <t xml:space="preserve">          a) value addeed taxes (VAT)</t>
  </si>
  <si>
    <t xml:space="preserve">          b) podatki i cła związane z importem (poza VAT)</t>
  </si>
  <si>
    <t xml:space="preserve">          b) taxes and duties on imports excluding VAT</t>
  </si>
  <si>
    <t xml:space="preserve">          c) pozostałe podatki od produktów</t>
  </si>
  <si>
    <t xml:space="preserve">          c) other taxes on products</t>
  </si>
  <si>
    <t xml:space="preserve">          d) dotacje do produktów</t>
  </si>
  <si>
    <t xml:space="preserve">          d) subsidies on products</t>
  </si>
  <si>
    <t xml:space="preserve">ROZCHODY               </t>
  </si>
  <si>
    <t>1.Output</t>
  </si>
  <si>
    <t xml:space="preserve"> 4. Value added, gross</t>
  </si>
  <si>
    <t>5. Produkt krajowy brutto</t>
  </si>
  <si>
    <t xml:space="preserve"> 5. Gross domestic product</t>
  </si>
  <si>
    <t>Tabl. 83 RACHUNEK TWORZENIA DOCHODÓW  (C2) 2015 (w mln zł w cenach bieżących)</t>
  </si>
  <si>
    <t>Generation of income account  (C2) 2015 (in mln zl, at current prices)</t>
  </si>
  <si>
    <t>1. Gross domestic product/Value added, gross</t>
  </si>
  <si>
    <t xml:space="preserve">2. Koszty związane z zatrudnieniem </t>
  </si>
  <si>
    <t>2. Compensation of employees</t>
  </si>
  <si>
    <t xml:space="preserve">  a) wynagrodzenia </t>
  </si>
  <si>
    <t xml:space="preserve">  a) wages and salaries</t>
  </si>
  <si>
    <t xml:space="preserve">  b) składki na ubezpieczenia społeczne  płacone</t>
  </si>
  <si>
    <t xml:space="preserve">  b) employers' social contributions</t>
  </si>
  <si>
    <t xml:space="preserve">   - faktyczne składki na ubezpieczenia społeczne </t>
  </si>
  <si>
    <t xml:space="preserve">     płacone przez pracodawców</t>
  </si>
  <si>
    <t xml:space="preserve">    - employers' actual social contributions</t>
  </si>
  <si>
    <t xml:space="preserve">   - przypisane umownie składki  na ubezpieczenia</t>
  </si>
  <si>
    <t xml:space="preserve">     społeczne płacone przez pracodawców</t>
  </si>
  <si>
    <t xml:space="preserve">    - employers' imputed social contributions</t>
  </si>
  <si>
    <t xml:space="preserve">3. Podatki  związane z produkcją i importem </t>
  </si>
  <si>
    <t xml:space="preserve">    pomniejszone o dotacje</t>
  </si>
  <si>
    <t>3. Taxes on production and imports less subsidies</t>
  </si>
  <si>
    <t xml:space="preserve"> a) podatki od produktów pomniejszone o</t>
  </si>
  <si>
    <t xml:space="preserve"> a) taxes less subsidies on products</t>
  </si>
  <si>
    <t xml:space="preserve">      - podatek od towarów i usług (VAT)</t>
  </si>
  <si>
    <t xml:space="preserve">      - value addeed taxes (VAT)</t>
  </si>
  <si>
    <t xml:space="preserve">      - podatki i cła związane z importem (poza VAT)</t>
  </si>
  <si>
    <t xml:space="preserve">      - taxes and duties on imports excluding VAT</t>
  </si>
  <si>
    <t xml:space="preserve">      - other taxes on products</t>
  </si>
  <si>
    <t xml:space="preserve">      - subsidies on products</t>
  </si>
  <si>
    <t xml:space="preserve"> b) pozostałe podatki związane z produkcją pomniejszone o</t>
  </si>
  <si>
    <t xml:space="preserve"> b) other taxes on production less </t>
  </si>
  <si>
    <t xml:space="preserve">     pozostałe dotacje związane z produkcją</t>
  </si>
  <si>
    <t xml:space="preserve">     other subsidies on production</t>
  </si>
  <si>
    <t xml:space="preserve">   - pozostałe podatki związane z produkcją</t>
  </si>
  <si>
    <t xml:space="preserve">       - other taxes on production</t>
  </si>
  <si>
    <t xml:space="preserve">   - pozostałe dotacje związane z produkcją</t>
  </si>
  <si>
    <t xml:space="preserve">       - other subsidies on production</t>
  </si>
  <si>
    <t>4. Nadwyżka operacyjna brutto/ Dochód mieszany brutto</t>
  </si>
  <si>
    <t>4. Operating surplus, gross/Mixed income, gross</t>
  </si>
  <si>
    <t>Tabl. 84 RACHUNEK PODZIAŁU PIERWOTNEGO DOCHODÓW  (C3) 2015 (w mln zł w cenach bieżących)</t>
  </si>
  <si>
    <t>Allocation of primary income account  (C3) 2015  (in mln zl, at current prices)</t>
  </si>
  <si>
    <t xml:space="preserve">Instytucji rządowych na szczeblu centralnym </t>
  </si>
  <si>
    <t xml:space="preserve">Instytucji samorządowych na szczeblu lokalnym </t>
  </si>
  <si>
    <t xml:space="preserve">Fundusze zabezpieczenia społecznego     </t>
  </si>
  <si>
    <t>Central government</t>
  </si>
  <si>
    <t>Local government</t>
  </si>
  <si>
    <t xml:space="preserve">   Social security funds</t>
  </si>
  <si>
    <t>1.  Nadwyżka operacyjna brutto/ Dochód mieszany brutto</t>
  </si>
  <si>
    <t>1. Operating surplus, gross/Mixed income, gross</t>
  </si>
  <si>
    <t xml:space="preserve"> a) podatki od produktów pomniejszone o dotacje</t>
  </si>
  <si>
    <t xml:space="preserve">   - taxes on products</t>
  </si>
  <si>
    <t xml:space="preserve">   - subsidies on products</t>
  </si>
  <si>
    <t xml:space="preserve">   - other taxes on production</t>
  </si>
  <si>
    <t xml:space="preserve">   - other subsidies on production</t>
  </si>
  <si>
    <t>4. Dochody z tytułu własności</t>
  </si>
  <si>
    <t>4. Property income</t>
  </si>
  <si>
    <t xml:space="preserve">  a) odsetki</t>
  </si>
  <si>
    <t xml:space="preserve">  a) interest</t>
  </si>
  <si>
    <t xml:space="preserve">  b) dochód podzielony przedsiębiorstw  i instytucji finansowych</t>
  </si>
  <si>
    <t xml:space="preserve"> b) distributed income of corporations</t>
  </si>
  <si>
    <t xml:space="preserve">   - dividends</t>
  </si>
  <si>
    <t xml:space="preserve">   - dochód podzielony jednostek typu przedsiębiorstwo</t>
  </si>
  <si>
    <t xml:space="preserve">   - withdrawals from income of quasi-corporations</t>
  </si>
  <si>
    <t xml:space="preserve">  c) reinwestowane zyski z zagranicznych inwestycji bezp.</t>
  </si>
  <si>
    <t xml:space="preserve">  c) reinvested earnings on foreign direct investment</t>
  </si>
  <si>
    <t xml:space="preserve">  d) inne dochody z inwestycji</t>
  </si>
  <si>
    <t xml:space="preserve">  d) other investment income</t>
  </si>
  <si>
    <t xml:space="preserve">  e) renty gruntowe</t>
  </si>
  <si>
    <t xml:space="preserve">  e) rent</t>
  </si>
  <si>
    <t xml:space="preserve"> a) wages and salaries</t>
  </si>
  <si>
    <t xml:space="preserve"> b) employers' social contributions</t>
  </si>
  <si>
    <t xml:space="preserve"> b) other taxes  on production less </t>
  </si>
  <si>
    <t>5. Saldo dochodów pierwotnych brutto/DNB</t>
  </si>
  <si>
    <t>5. Balance of primary incomes, grosss/GNI</t>
  </si>
  <si>
    <t>Tabl. 85 RACHUNEK PODZIAŁU WTÓRNEGO DOCHODÓW  (C4) 2015 (w mln zł, w cenach bieżących)</t>
  </si>
  <si>
    <t>Secondary distribution of income account  (C4) 2015 (in mln zl, at current prices)</t>
  </si>
  <si>
    <t>1. Saldo dochodów pierwotnych brutto/DNB</t>
  </si>
  <si>
    <t>1. Balance of primary incomes, grosss/GNI</t>
  </si>
  <si>
    <t>2. Podatki bieżące od dochodów, majątku itd.</t>
  </si>
  <si>
    <t xml:space="preserve"> 2. Current taxes on income, wealth, etc.</t>
  </si>
  <si>
    <t xml:space="preserve">  a) podatki dochodowe </t>
  </si>
  <si>
    <t xml:space="preserve">    a) taxes on income</t>
  </si>
  <si>
    <t xml:space="preserve">  b) pozostałe podatki bieżące </t>
  </si>
  <si>
    <t xml:space="preserve">    b) other current taxes</t>
  </si>
  <si>
    <t xml:space="preserve">3. Składki netto na ubezpieczenia społeczne </t>
  </si>
  <si>
    <t>3. Net social contributions</t>
  </si>
  <si>
    <t xml:space="preserve">   a) faktyczne składki  na ubezpieczenia społeczne</t>
  </si>
  <si>
    <t xml:space="preserve">     płacone przez pracodawców </t>
  </si>
  <si>
    <t xml:space="preserve">   a) employers' actual social contributions</t>
  </si>
  <si>
    <t xml:space="preserve">   b) przypisane umownie składki na ubezpieczenia </t>
  </si>
  <si>
    <t xml:space="preserve">    społeczne płacone przez pracodawców</t>
  </si>
  <si>
    <t xml:space="preserve">   b) employees' imputed social contributions</t>
  </si>
  <si>
    <t xml:space="preserve">   c) faktyczne składki na ubezpieczenia społeczne</t>
  </si>
  <si>
    <t xml:space="preserve">    płacone przez gospodarstwa domowe</t>
  </si>
  <si>
    <t xml:space="preserve">   c) households' actual social contributions</t>
  </si>
  <si>
    <t xml:space="preserve">   d) uzupełnienia do składek na ubezpieczenia społeczne</t>
  </si>
  <si>
    <t xml:space="preserve">   płaconych przez gospodarstwa domowe</t>
  </si>
  <si>
    <t xml:space="preserve">   d) households' social contibution supplements</t>
  </si>
  <si>
    <t xml:space="preserve">   e) opłaty za usługi związane z systemem</t>
  </si>
  <si>
    <t xml:space="preserve">   ubezpieczeń społecznych</t>
  </si>
  <si>
    <t xml:space="preserve">   e) social insurance scheme service charges</t>
  </si>
  <si>
    <t>4. Social benefits other than social transfers</t>
  </si>
  <si>
    <t xml:space="preserve">    socjalne w naturze </t>
  </si>
  <si>
    <t xml:space="preserve">    in kind</t>
  </si>
  <si>
    <t xml:space="preserve">   a) świadczenia z ubezpieczeń społecznych pieniężne</t>
  </si>
  <si>
    <t xml:space="preserve">   a) social security benefits in cash</t>
  </si>
  <si>
    <t xml:space="preserve">   b) pozostałe świadczenia z ubezpieczeń społecznych</t>
  </si>
  <si>
    <t xml:space="preserve">   b) other social insurance benefits</t>
  </si>
  <si>
    <t xml:space="preserve">   c) świadczenia z pomocy społecznej pieniężne</t>
  </si>
  <si>
    <t xml:space="preserve">   c) social assistance benefits in cash</t>
  </si>
  <si>
    <t xml:space="preserve">5. Pozostałe transfery bieżące </t>
  </si>
  <si>
    <t xml:space="preserve"> 5. Other current transfers</t>
  </si>
  <si>
    <t xml:space="preserve">   a) składki na udziale własnym z tytułu pozostałych  </t>
  </si>
  <si>
    <t xml:space="preserve">       ubezpieczeń osobowych i majątkowych</t>
  </si>
  <si>
    <t xml:space="preserve">   a) net non-life insurance premiums</t>
  </si>
  <si>
    <t xml:space="preserve">   b) odszkodowania i świadczenia z tytułu pozostałych </t>
  </si>
  <si>
    <t xml:space="preserve">   b) non-life insurance claims</t>
  </si>
  <si>
    <t xml:space="preserve">   c) transfery bieżące w ramach sektora instytucji</t>
  </si>
  <si>
    <t xml:space="preserve">       rządowych i samorządowych</t>
  </si>
  <si>
    <t xml:space="preserve">   c) current transfers within general government</t>
  </si>
  <si>
    <t xml:space="preserve">   d) bieżąca współpraca międzynarodowa </t>
  </si>
  <si>
    <t xml:space="preserve">   d) current international cooperation</t>
  </si>
  <si>
    <t xml:space="preserve">   e) różne transfery bieżące</t>
  </si>
  <si>
    <t xml:space="preserve">   e) miscellaneous current transfers</t>
  </si>
  <si>
    <t xml:space="preserve">   f) zasoby własne UE z tytułu VAT i DNB </t>
  </si>
  <si>
    <t xml:space="preserve">   f) VAT - and GNI - based EU own resources</t>
  </si>
  <si>
    <t>6. Disposable income, gross</t>
  </si>
  <si>
    <t xml:space="preserve">Tabl. 86 RACHUNEK WYKORZYSTANIA DOCHODÓW DO DYSPOZYCJI (C5) 2015 (w mln zł w cenach bieżących) </t>
  </si>
  <si>
    <t>Use of disposable income account  (C5) 2015 (in mln zl, at current prices)</t>
  </si>
  <si>
    <t>1. Disposable income, gross</t>
  </si>
  <si>
    <t>2. Final consumption expenditure</t>
  </si>
  <si>
    <t xml:space="preserve">   a) indywidualne</t>
  </si>
  <si>
    <t xml:space="preserve">   a) individual</t>
  </si>
  <si>
    <t xml:space="preserve">   b) ogólnospołeczne</t>
  </si>
  <si>
    <t xml:space="preserve">   b) collective</t>
  </si>
  <si>
    <t>3. Korekta z tytułu zmiany w uprawnieniach</t>
  </si>
  <si>
    <t>3. Adjustment for the change in pension</t>
  </si>
  <si>
    <t xml:space="preserve">    emerytalno-rentowych </t>
  </si>
  <si>
    <t xml:space="preserve"> entitlements</t>
  </si>
  <si>
    <t>emerytalno-rentowych</t>
  </si>
  <si>
    <t>4. Savings, gross</t>
  </si>
  <si>
    <t xml:space="preserve">Tabl. 87 RACHUNEK WYKORZYSTANIA SKORYGOWANYCH DOCHODÓW DO DYSPOZYCJI (C5A) 2015 (w mln zł w cenach bieżących) </t>
  </si>
  <si>
    <t>Use of adjusted disposable income account  (C5A) 2015 (in mln zl, at current prices)</t>
  </si>
  <si>
    <t>1. Adjusted disposable income, gross</t>
  </si>
  <si>
    <t>2.  Actual final consumption expenditure*</t>
  </si>
  <si>
    <t>3.Adjustment for the change in pension</t>
  </si>
  <si>
    <t xml:space="preserve">Tabl.88 RACHUNEK KAPITAŁOWY (C6) 2015 (w mln zł w cenach bieżących) </t>
  </si>
  <si>
    <t>Capital account  (C6) 2015 (in mln zl, at current prices)</t>
  </si>
  <si>
    <t>ZMIANY ZOBOWIĄZAŃ I WARTOŚCI NETTO</t>
  </si>
  <si>
    <t>CHANGES IN LIABILITIES AND NET WORTH</t>
  </si>
  <si>
    <t>1. Savings, gross</t>
  </si>
  <si>
    <t>2. Current external balance</t>
  </si>
  <si>
    <t>3. Transfery kapitałowe, do otrzymania</t>
  </si>
  <si>
    <t xml:space="preserve">3. Capital transfers, receivable </t>
  </si>
  <si>
    <t xml:space="preserve">   a) podatki od kapitału, do otrzymania</t>
  </si>
  <si>
    <t xml:space="preserve">   a) capital taxes, receivable </t>
  </si>
  <si>
    <t xml:space="preserve">   b) dotacje na inwestycje, do otrzymania</t>
  </si>
  <si>
    <t xml:space="preserve">   b) investment grants, receivable </t>
  </si>
  <si>
    <t xml:space="preserve">   c) pozostałe transfery kapitałowe, do otrzymania</t>
  </si>
  <si>
    <t xml:space="preserve">   c) other capital transfer, receivable </t>
  </si>
  <si>
    <t>4. Akumulacja brutto</t>
  </si>
  <si>
    <t>4. Gross capital formation</t>
  </si>
  <si>
    <t xml:space="preserve">   a) nakłady brutto na środki trwałe</t>
  </si>
  <si>
    <t xml:space="preserve">   a) gross fixed capital formation</t>
  </si>
  <si>
    <t xml:space="preserve">     of which:</t>
  </si>
  <si>
    <t xml:space="preserve">      - tangible fixed assets</t>
  </si>
  <si>
    <t xml:space="preserve">       - produkty własności intelektualnej</t>
  </si>
  <si>
    <t xml:space="preserve">      - intelectual property products</t>
  </si>
  <si>
    <t xml:space="preserve">   b) przyrost rzeczowych środków obrotowych</t>
  </si>
  <si>
    <t xml:space="preserve">   b) changes in inventories</t>
  </si>
  <si>
    <t xml:space="preserve">   c) nabycie pomniejszone o rozdysponowanie</t>
  </si>
  <si>
    <t xml:space="preserve">       aktywów o wyjątkowej wartości</t>
  </si>
  <si>
    <t xml:space="preserve">   c) acquisitions less disposals of valuables</t>
  </si>
  <si>
    <t>ZMIANY AKTYWÓW</t>
  </si>
  <si>
    <t>CHANGES IN ASSETS</t>
  </si>
  <si>
    <t>3. Transfery kapitałowe, do zapłacenia</t>
  </si>
  <si>
    <t>3. Capital transfers, payable</t>
  </si>
  <si>
    <t xml:space="preserve">   a) podatki od kapitału, do zapłacenia</t>
  </si>
  <si>
    <t xml:space="preserve">   a) capital taxes, payable</t>
  </si>
  <si>
    <t xml:space="preserve">   b) dotacje na inwestycje, do zapłacenia</t>
  </si>
  <si>
    <t xml:space="preserve">   b) investment grants, payable</t>
  </si>
  <si>
    <t xml:space="preserve">   c) pozostałe transfery kapitałowe, do zapłacenia</t>
  </si>
  <si>
    <t xml:space="preserve">   c) other capital transfer, payable</t>
  </si>
  <si>
    <t xml:space="preserve">5. Nabycie pomniejszone o rozdysponowanie </t>
  </si>
  <si>
    <t xml:space="preserve">5. Acquisitions less disposal of </t>
  </si>
  <si>
    <t xml:space="preserve">   aktywów nieprodukowanych</t>
  </si>
  <si>
    <t xml:space="preserve">     non-produced assets </t>
  </si>
  <si>
    <t>6. Wierzytelności netto (+)/zadłużenie netto (-)</t>
  </si>
  <si>
    <t>6. Net lending (+)/net borowing (-)</t>
  </si>
  <si>
    <r>
      <t xml:space="preserve">OGÓŁEM SEKTOR INSTYTUCJI RZĄDOWYCH I SAMORZĄDOWYCH </t>
    </r>
    <r>
      <rPr>
        <i/>
        <sz val="12"/>
        <rFont val="Arial"/>
        <family val="2"/>
        <charset val="238"/>
      </rPr>
      <t>General government</t>
    </r>
  </si>
  <si>
    <r>
      <t xml:space="preserve">PODSEKTOR    </t>
    </r>
    <r>
      <rPr>
        <i/>
        <sz val="12"/>
        <rFont val="Arial"/>
        <family val="2"/>
        <charset val="238"/>
      </rPr>
      <t>SUB-SECTOR</t>
    </r>
  </si>
  <si>
    <r>
      <t xml:space="preserve">Instytucji rządowych na szczeblu centralnym          </t>
    </r>
    <r>
      <rPr>
        <i/>
        <sz val="12"/>
        <rFont val="Arial"/>
        <family val="2"/>
        <charset val="238"/>
      </rPr>
      <t>Central government</t>
    </r>
  </si>
  <si>
    <r>
      <t xml:space="preserve">Instytucji samorządowych na szczeblu lokalnym </t>
    </r>
    <r>
      <rPr>
        <i/>
        <sz val="12"/>
        <rFont val="Arial"/>
        <family val="2"/>
        <charset val="238"/>
      </rPr>
      <t>Local government</t>
    </r>
  </si>
  <si>
    <r>
      <t xml:space="preserve">Fundusze zabezpieczenia społecznego          </t>
    </r>
    <r>
      <rPr>
        <i/>
        <sz val="12"/>
        <rFont val="Arial"/>
        <family val="2"/>
        <charset val="238"/>
      </rPr>
      <t>Social security funds</t>
    </r>
  </si>
  <si>
    <r>
      <t xml:space="preserve">OGÓŁEM SEKTOR INSTYTUCJI RZĄDOWYCH I SAMORZĄDOWYCH             </t>
    </r>
    <r>
      <rPr>
        <i/>
        <sz val="12"/>
        <rFont val="Arial"/>
        <family val="2"/>
        <charset val="238"/>
      </rPr>
      <t>General government</t>
    </r>
  </si>
  <si>
    <r>
      <t xml:space="preserve">Instytucji rządowych na szczeblu centralnym                                                             </t>
    </r>
    <r>
      <rPr>
        <i/>
        <sz val="12"/>
        <rFont val="Arial"/>
        <family val="2"/>
        <charset val="238"/>
      </rPr>
      <t>Central government</t>
    </r>
  </si>
  <si>
    <r>
      <t xml:space="preserve">Instytucji samorządowych na szczeblu lokalnym                                                   </t>
    </r>
    <r>
      <rPr>
        <i/>
        <sz val="12"/>
        <rFont val="Arial"/>
        <family val="2"/>
        <charset val="238"/>
      </rPr>
      <t>Local government</t>
    </r>
  </si>
  <si>
    <r>
      <t xml:space="preserve">Fundusze zabezpieczenia społecznego                    </t>
    </r>
    <r>
      <rPr>
        <i/>
        <sz val="12"/>
        <rFont val="Arial"/>
        <family val="2"/>
        <charset val="238"/>
      </rPr>
      <t>Social security funds</t>
    </r>
  </si>
  <si>
    <r>
      <t xml:space="preserve">OGÓŁEM SEKTOR INSTYTUCJI RZĄDOWYCH I SAMORZĄDOWYCH                       </t>
    </r>
    <r>
      <rPr>
        <i/>
        <sz val="12"/>
        <rFont val="Arial"/>
        <family val="2"/>
        <charset val="238"/>
      </rPr>
      <t>General government</t>
    </r>
  </si>
  <si>
    <r>
      <t xml:space="preserve">Instytucji rządowych na szczeblu centralnym                                                  </t>
    </r>
    <r>
      <rPr>
        <i/>
        <sz val="12"/>
        <rFont val="Arial"/>
        <family val="2"/>
        <charset val="238"/>
      </rPr>
      <t>Central government</t>
    </r>
  </si>
  <si>
    <r>
      <t xml:space="preserve">Instytucji samorządowych na szczeblu lokalnym                              </t>
    </r>
    <r>
      <rPr>
        <i/>
        <sz val="12"/>
        <rFont val="Arial"/>
        <family val="2"/>
        <charset val="238"/>
      </rPr>
      <t>Local government</t>
    </r>
  </si>
  <si>
    <r>
      <t xml:space="preserve">Fundusze zabezpieczenia społecznego                                     </t>
    </r>
    <r>
      <rPr>
        <i/>
        <sz val="12"/>
        <rFont val="Arial"/>
        <family val="2"/>
        <charset val="238"/>
      </rPr>
      <t>Social security funds</t>
    </r>
  </si>
  <si>
    <r>
      <t xml:space="preserve">*  </t>
    </r>
    <r>
      <rPr>
        <sz val="10"/>
        <rFont val="Arial"/>
        <family val="2"/>
        <charset val="238"/>
      </rPr>
      <t xml:space="preserve">Skorygowane według sektorów </t>
    </r>
    <r>
      <rPr>
        <i/>
        <sz val="10"/>
        <rFont val="Arial"/>
        <family val="2"/>
        <charset val="238"/>
      </rPr>
      <t>/ adjusted by institutional sectors</t>
    </r>
  </si>
  <si>
    <r>
      <t xml:space="preserve">Instytucji rządowych na szczeblu centralnym             </t>
    </r>
    <r>
      <rPr>
        <i/>
        <sz val="12"/>
        <rFont val="Arial"/>
        <family val="2"/>
        <charset val="238"/>
      </rPr>
      <t>Central government</t>
    </r>
  </si>
  <si>
    <r>
      <t xml:space="preserve">Fundusze zabezpieczenia społecznego           </t>
    </r>
    <r>
      <rPr>
        <i/>
        <sz val="12"/>
        <rFont val="Arial"/>
        <family val="2"/>
        <charset val="238"/>
      </rPr>
      <t>Social security funds</t>
    </r>
  </si>
  <si>
    <r>
      <t xml:space="preserve">OGÓŁEM SEKTOR INSTYTUCJI RZĄDOWYCH I SAMORZĄDOWYCH                    </t>
    </r>
    <r>
      <rPr>
        <i/>
        <sz val="12"/>
        <rFont val="Arial"/>
        <family val="2"/>
        <charset val="238"/>
      </rPr>
      <t>General government</t>
    </r>
  </si>
  <si>
    <r>
      <t xml:space="preserve">Instytucji rządowych na szczeblu centralnym                        </t>
    </r>
    <r>
      <rPr>
        <i/>
        <sz val="12"/>
        <rFont val="Arial"/>
        <family val="2"/>
        <charset val="238"/>
      </rPr>
      <t>Central government</t>
    </r>
  </si>
  <si>
    <r>
      <t xml:space="preserve">Instytucji samorządowych na szczeblu lokalnym                        </t>
    </r>
    <r>
      <rPr>
        <i/>
        <sz val="12"/>
        <rFont val="Arial"/>
        <family val="2"/>
        <charset val="238"/>
      </rPr>
      <t>Local government</t>
    </r>
  </si>
  <si>
    <r>
      <t xml:space="preserve">Fundusze zabezpieczenia społecznego                          </t>
    </r>
    <r>
      <rPr>
        <i/>
        <sz val="12"/>
        <rFont val="Arial"/>
        <family val="2"/>
        <charset val="238"/>
      </rPr>
      <t>Social security funds</t>
    </r>
  </si>
  <si>
    <t>PODSEKTOR    SUB-SECTOR</t>
  </si>
  <si>
    <r>
      <t xml:space="preserve">OGÓŁEM SEKTOR INSTYTUCJI RZĄDOWYCH I SAMORZĄDOWYCH                     </t>
    </r>
    <r>
      <rPr>
        <i/>
        <sz val="12"/>
        <rFont val="Arial"/>
        <family val="2"/>
        <charset val="238"/>
      </rPr>
      <t>General government</t>
    </r>
  </si>
  <si>
    <r>
      <t xml:space="preserve">Instytucji rządowych na szczeblu centralnym                                                 </t>
    </r>
    <r>
      <rPr>
        <i/>
        <sz val="12"/>
        <rFont val="Arial"/>
        <family val="2"/>
        <charset val="238"/>
      </rPr>
      <t>Central government</t>
    </r>
  </si>
  <si>
    <r>
      <t xml:space="preserve">Instytucji samorządowych na szczeblu lokalnym                             </t>
    </r>
    <r>
      <rPr>
        <i/>
        <sz val="12"/>
        <rFont val="Arial"/>
        <family val="2"/>
        <charset val="238"/>
      </rPr>
      <t>Local government</t>
    </r>
  </si>
  <si>
    <r>
      <t xml:space="preserve">Fundusze zabezpieczenia społecznego                                           </t>
    </r>
    <r>
      <rPr>
        <i/>
        <sz val="12"/>
        <rFont val="Arial"/>
        <family val="2"/>
        <charset val="238"/>
      </rPr>
      <t>Social security funds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</si>
</sst>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07" x14ac:knownFonts="1">
    <font>
      <sz val="10"/>
      <name val="Arial CE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sz val="10"/>
      <name val="Arial CE"/>
      <charset val="238"/>
    </font>
    <font>
      <sz val="9"/>
      <name val="Arial CE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i/>
      <sz val="8"/>
      <name val="Arial CE"/>
      <charset val="238"/>
    </font>
    <font>
      <sz val="8"/>
      <color indexed="8"/>
      <name val="Arial CE"/>
      <charset val="238"/>
    </font>
    <font>
      <b/>
      <sz val="16"/>
      <name val="Arial CE"/>
      <family val="2"/>
      <charset val="238"/>
    </font>
    <font>
      <b/>
      <sz val="14"/>
      <name val="Arial CE"/>
      <family val="2"/>
      <charset val="238"/>
    </font>
    <font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9"/>
      <name val="Arial CE"/>
      <family val="2"/>
      <charset val="238"/>
    </font>
    <font>
      <b/>
      <i/>
      <sz val="9"/>
      <name val="Arial CE"/>
      <family val="2"/>
      <charset val="238"/>
    </font>
    <font>
      <b/>
      <i/>
      <sz val="10"/>
      <name val="Arial CE"/>
      <family val="2"/>
      <charset val="238"/>
    </font>
    <font>
      <sz val="7"/>
      <name val="Arial CE"/>
      <family val="2"/>
      <charset val="238"/>
    </font>
    <font>
      <sz val="7"/>
      <name val="Arial CE"/>
      <charset val="238"/>
    </font>
    <font>
      <sz val="10"/>
      <color indexed="12"/>
      <name val="Arial CE"/>
      <charset val="238"/>
    </font>
    <font>
      <sz val="10"/>
      <color indexed="12"/>
      <name val="Arial CE"/>
      <family val="2"/>
      <charset val="238"/>
    </font>
    <font>
      <sz val="8"/>
      <color indexed="12"/>
      <name val="Arial CE"/>
      <charset val="238"/>
    </font>
    <font>
      <sz val="9"/>
      <name val="Arial CE"/>
      <charset val="238"/>
    </font>
    <font>
      <b/>
      <sz val="9"/>
      <name val="Arial CE"/>
      <charset val="238"/>
    </font>
    <font>
      <b/>
      <sz val="9"/>
      <color indexed="12"/>
      <name val="Arial CE"/>
      <charset val="238"/>
    </font>
    <font>
      <b/>
      <i/>
      <sz val="9"/>
      <name val="Arial CE"/>
      <charset val="238"/>
    </font>
    <font>
      <i/>
      <sz val="9"/>
      <name val="Arial CE"/>
      <charset val="238"/>
    </font>
    <font>
      <b/>
      <sz val="10"/>
      <color indexed="8"/>
      <name val="Arial CE"/>
      <charset val="238"/>
    </font>
    <font>
      <sz val="10"/>
      <color indexed="8"/>
      <name val="Arial CE"/>
      <charset val="238"/>
    </font>
    <font>
      <b/>
      <sz val="10"/>
      <color indexed="44"/>
      <name val="Arial CE"/>
      <charset val="238"/>
    </font>
    <font>
      <sz val="10"/>
      <color indexed="44"/>
      <name val="Arial CE"/>
      <charset val="238"/>
    </font>
    <font>
      <sz val="10"/>
      <color indexed="42"/>
      <name val="Arial CE"/>
      <charset val="238"/>
    </font>
    <font>
      <b/>
      <sz val="10"/>
      <color indexed="42"/>
      <name val="Arial CE"/>
      <charset val="238"/>
    </font>
    <font>
      <i/>
      <sz val="10"/>
      <color indexed="12"/>
      <name val="Arial CE"/>
      <charset val="238"/>
    </font>
    <font>
      <sz val="11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b/>
      <sz val="11"/>
      <color indexed="12"/>
      <name val="Arial CE"/>
      <charset val="238"/>
    </font>
    <font>
      <b/>
      <i/>
      <sz val="11"/>
      <name val="Arial CE"/>
      <charset val="238"/>
    </font>
    <font>
      <sz val="8"/>
      <color indexed="81"/>
      <name val="Tahoma"/>
      <family val="2"/>
      <charset val="238"/>
    </font>
    <font>
      <b/>
      <sz val="8"/>
      <color indexed="81"/>
      <name val="Tahoma"/>
      <family val="2"/>
      <charset val="238"/>
    </font>
    <font>
      <sz val="12"/>
      <name val="Arial CE"/>
      <charset val="238"/>
    </font>
    <font>
      <b/>
      <sz val="12"/>
      <name val="Arial CE"/>
      <charset val="238"/>
    </font>
    <font>
      <b/>
      <i/>
      <sz val="12"/>
      <name val="Arial CE"/>
      <family val="2"/>
      <charset val="238"/>
    </font>
    <font>
      <b/>
      <i/>
      <sz val="12"/>
      <name val="Arial CE"/>
      <charset val="238"/>
    </font>
    <font>
      <i/>
      <sz val="12"/>
      <name val="Arial CE"/>
      <charset val="238"/>
    </font>
    <font>
      <sz val="12"/>
      <color indexed="8"/>
      <name val="Arial CE"/>
      <charset val="238"/>
    </font>
    <font>
      <sz val="12"/>
      <color indexed="12"/>
      <name val="Arial CE"/>
      <charset val="238"/>
    </font>
    <font>
      <sz val="12"/>
      <color indexed="10"/>
      <name val="Arial CE"/>
      <charset val="238"/>
    </font>
    <font>
      <b/>
      <sz val="18"/>
      <name val="Arial CE"/>
      <charset val="238"/>
    </font>
    <font>
      <i/>
      <sz val="11"/>
      <name val="Arial CE"/>
      <charset val="238"/>
    </font>
    <font>
      <i/>
      <vertAlign val="superscript"/>
      <sz val="11"/>
      <name val="Arial CE"/>
      <charset val="238"/>
    </font>
    <font>
      <i/>
      <sz val="8"/>
      <name val="Arial CE"/>
      <charset val="238"/>
    </font>
    <font>
      <i/>
      <vertAlign val="superscript"/>
      <sz val="10"/>
      <name val="Arial CE"/>
      <charset val="238"/>
    </font>
    <font>
      <b/>
      <i/>
      <sz val="14"/>
      <name val="Arial CE"/>
      <charset val="238"/>
    </font>
    <font>
      <b/>
      <i/>
      <vertAlign val="superscript"/>
      <sz val="14"/>
      <name val="Arial CE"/>
      <charset val="238"/>
    </font>
    <font>
      <i/>
      <sz val="12"/>
      <color indexed="12"/>
      <name val="Arial CE"/>
      <charset val="238"/>
    </font>
    <font>
      <sz val="10"/>
      <name val="Arial"/>
      <family val="2"/>
      <charset val="238"/>
    </font>
    <font>
      <b/>
      <sz val="20"/>
      <name val="Arial CE"/>
      <family val="2"/>
      <charset val="238"/>
    </font>
    <font>
      <b/>
      <i/>
      <sz val="16"/>
      <name val="Arial CE"/>
      <family val="2"/>
      <charset val="238"/>
    </font>
    <font>
      <b/>
      <i/>
      <sz val="18"/>
      <name val="Arial CE"/>
      <charset val="238"/>
    </font>
    <font>
      <i/>
      <sz val="12"/>
      <name val="Arial CE"/>
      <family val="2"/>
      <charset val="238"/>
    </font>
    <font>
      <b/>
      <u/>
      <sz val="14"/>
      <name val="Arial CE"/>
      <family val="2"/>
      <charset val="238"/>
    </font>
    <font>
      <b/>
      <sz val="14"/>
      <name val="Arial CE"/>
      <charset val="238"/>
    </font>
    <font>
      <b/>
      <u/>
      <sz val="12"/>
      <name val="Arial CE"/>
      <family val="2"/>
      <charset val="238"/>
    </font>
    <font>
      <sz val="14"/>
      <name val="Arial CE"/>
      <family val="2"/>
      <charset val="238"/>
    </font>
    <font>
      <b/>
      <sz val="13"/>
      <name val="Arial CE"/>
      <family val="2"/>
      <charset val="238"/>
    </font>
    <font>
      <i/>
      <sz val="14"/>
      <name val="Arial CE"/>
      <family val="2"/>
      <charset val="238"/>
    </font>
    <font>
      <i/>
      <sz val="9"/>
      <name val="Arial CE"/>
      <family val="2"/>
      <charset val="238"/>
    </font>
    <font>
      <b/>
      <sz val="18"/>
      <name val="Arial CE"/>
      <family val="2"/>
      <charset val="238"/>
    </font>
    <font>
      <sz val="14"/>
      <name val="Arial CE"/>
      <charset val="238"/>
    </font>
    <font>
      <sz val="8"/>
      <name val="Arial"/>
      <family val="2"/>
      <charset val="238"/>
    </font>
    <font>
      <i/>
      <sz val="14"/>
      <name val="Arial CE"/>
      <charset val="238"/>
    </font>
    <font>
      <i/>
      <sz val="10"/>
      <name val="Arial"/>
      <family val="2"/>
      <charset val="238"/>
    </font>
    <font>
      <sz val="20"/>
      <name val="Arial CE"/>
      <family val="2"/>
      <charset val="238"/>
    </font>
    <font>
      <b/>
      <i/>
      <sz val="20"/>
      <name val="Arial CE"/>
      <family val="2"/>
      <charset val="238"/>
    </font>
    <font>
      <i/>
      <sz val="8"/>
      <color indexed="10"/>
      <name val="Arial CE"/>
      <charset val="238"/>
    </font>
    <font>
      <sz val="8"/>
      <color indexed="10"/>
      <name val="Arial CE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b/>
      <sz val="16"/>
      <name val="Arial"/>
      <family val="2"/>
      <charset val="238"/>
    </font>
    <font>
      <i/>
      <sz val="14"/>
      <name val="Arial"/>
      <family val="2"/>
      <charset val="238"/>
    </font>
    <font>
      <i/>
      <sz val="11"/>
      <name val="Arial"/>
      <family val="2"/>
      <charset val="238"/>
    </font>
    <font>
      <b/>
      <i/>
      <sz val="9"/>
      <name val="Arial"/>
      <family val="2"/>
      <charset val="238"/>
    </font>
    <font>
      <b/>
      <sz val="12"/>
      <name val="Arial"/>
      <family val="2"/>
      <charset val="238"/>
    </font>
    <font>
      <i/>
      <sz val="12"/>
      <name val="Arial"/>
      <family val="2"/>
      <charset val="238"/>
    </font>
    <font>
      <i/>
      <sz val="8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sz val="8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sz val="9.5"/>
      <name val="Arial"/>
      <family val="2"/>
      <charset val="238"/>
    </font>
    <font>
      <b/>
      <sz val="9.5"/>
      <name val="Arial"/>
      <family val="2"/>
      <charset val="238"/>
    </font>
    <font>
      <sz val="16"/>
      <name val="Arial"/>
      <family val="2"/>
      <charset val="238"/>
    </font>
    <font>
      <i/>
      <sz val="16"/>
      <name val="Arial"/>
      <family val="2"/>
      <charset val="238"/>
    </font>
    <font>
      <b/>
      <i/>
      <sz val="12"/>
      <name val="Arial"/>
      <family val="2"/>
      <charset val="238"/>
    </font>
    <font>
      <i/>
      <sz val="9.5"/>
      <name val="Arial"/>
      <family val="2"/>
      <charset val="238"/>
    </font>
    <font>
      <b/>
      <i/>
      <sz val="16"/>
      <name val="Arial"/>
      <family val="2"/>
      <charset val="238"/>
    </font>
    <font>
      <b/>
      <i/>
      <sz val="14"/>
      <name val="Arial"/>
      <family val="2"/>
      <charset val="238"/>
    </font>
    <font>
      <b/>
      <i/>
      <sz val="8"/>
      <name val="Arial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gray125">
        <bgColor indexed="9"/>
      </patternFill>
    </fill>
    <fill>
      <patternFill patternType="solid">
        <fgColor indexed="1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theme="0"/>
        <bgColor indexed="64"/>
      </patternFill>
    </fill>
    <fill>
      <patternFill patternType="gray125">
        <bgColor theme="0"/>
      </patternFill>
    </fill>
  </fills>
  <borders count="6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4" fontId="4" fillId="0" borderId="0" applyFont="0" applyFill="0" applyBorder="0" applyAlignment="0" applyProtection="0"/>
    <xf numFmtId="0" fontId="83" fillId="0" borderId="0"/>
    <xf numFmtId="0" fontId="62" fillId="0" borderId="0"/>
    <xf numFmtId="4" fontId="4" fillId="0" borderId="0"/>
    <xf numFmtId="0" fontId="62" fillId="0" borderId="0"/>
    <xf numFmtId="9" fontId="4" fillId="0" borderId="0" applyFont="0" applyFill="0" applyBorder="0" applyAlignment="0" applyProtection="0"/>
    <xf numFmtId="9" fontId="83" fillId="0" borderId="0" applyFont="0" applyFill="0" applyBorder="0" applyAlignment="0" applyProtection="0"/>
  </cellStyleXfs>
  <cellXfs count="1096">
    <xf numFmtId="0" fontId="0" fillId="0" borderId="0" xfId="0"/>
    <xf numFmtId="4" fontId="1" fillId="0" borderId="0" xfId="4" applyFont="1" applyBorder="1"/>
    <xf numFmtId="4" fontId="4" fillId="0" borderId="0" xfId="4" applyBorder="1"/>
    <xf numFmtId="4" fontId="10" fillId="0" borderId="0" xfId="4" applyFont="1" applyBorder="1"/>
    <xf numFmtId="4" fontId="4" fillId="0" borderId="0" xfId="4"/>
    <xf numFmtId="4" fontId="9" fillId="0" borderId="0" xfId="4" applyFont="1" applyBorder="1"/>
    <xf numFmtId="4" fontId="10" fillId="0" borderId="0" xfId="4" applyFont="1" applyBorder="1" applyAlignment="1">
      <alignment horizontal="center"/>
    </xf>
    <xf numFmtId="4" fontId="10" fillId="0" borderId="1" xfId="4" applyFont="1" applyBorder="1" applyAlignment="1">
      <alignment horizontal="center"/>
    </xf>
    <xf numFmtId="4" fontId="10" fillId="0" borderId="2" xfId="4" applyFont="1" applyBorder="1"/>
    <xf numFmtId="4" fontId="10" fillId="0" borderId="3" xfId="4" applyFont="1" applyBorder="1" applyAlignment="1">
      <alignment horizontal="center"/>
    </xf>
    <xf numFmtId="4" fontId="10" fillId="2" borderId="0" xfId="4" applyFont="1" applyFill="1" applyBorder="1"/>
    <xf numFmtId="4" fontId="11" fillId="0" borderId="0" xfId="4" applyFont="1" applyBorder="1"/>
    <xf numFmtId="4" fontId="10" fillId="0" borderId="4" xfId="4" applyFont="1" applyBorder="1" applyAlignment="1">
      <alignment horizontal="center"/>
    </xf>
    <xf numFmtId="4" fontId="10" fillId="0" borderId="5" xfId="4" applyFont="1" applyBorder="1"/>
    <xf numFmtId="4" fontId="4" fillId="0" borderId="0" xfId="4" applyFill="1" applyBorder="1"/>
    <xf numFmtId="4" fontId="4" fillId="0" borderId="0" xfId="4" applyFill="1"/>
    <xf numFmtId="4" fontId="5" fillId="0" borderId="0" xfId="4" applyFont="1" applyFill="1"/>
    <xf numFmtId="4" fontId="1" fillId="0" borderId="0" xfId="4" applyFont="1" applyFill="1" applyBorder="1" applyAlignment="1">
      <alignment horizontal="center"/>
    </xf>
    <xf numFmtId="4" fontId="4" fillId="0" borderId="0" xfId="4" applyFont="1" applyFill="1" applyBorder="1"/>
    <xf numFmtId="4" fontId="10" fillId="0" borderId="2" xfId="4" applyFont="1" applyBorder="1" applyAlignment="1">
      <alignment horizontal="center"/>
    </xf>
    <xf numFmtId="49" fontId="10" fillId="0" borderId="0" xfId="4" applyNumberFormat="1" applyFont="1" applyBorder="1"/>
    <xf numFmtId="4" fontId="10" fillId="0" borderId="0" xfId="4" applyFont="1" applyFill="1" applyBorder="1"/>
    <xf numFmtId="4" fontId="8" fillId="0" borderId="0" xfId="4" applyFont="1" applyFill="1" applyBorder="1"/>
    <xf numFmtId="4" fontId="8" fillId="0" borderId="0" xfId="4" applyFont="1" applyFill="1"/>
    <xf numFmtId="4" fontId="10" fillId="0" borderId="4" xfId="4" applyFont="1" applyFill="1" applyBorder="1" applyAlignment="1">
      <alignment horizontal="center"/>
    </xf>
    <xf numFmtId="4" fontId="10" fillId="0" borderId="0" xfId="4" applyFont="1" applyFill="1" applyBorder="1" applyAlignment="1">
      <alignment horizontal="center"/>
    </xf>
    <xf numFmtId="4" fontId="10" fillId="0" borderId="2" xfId="4" applyFont="1" applyFill="1" applyBorder="1"/>
    <xf numFmtId="4" fontId="10" fillId="0" borderId="5" xfId="4" applyFont="1" applyFill="1" applyBorder="1"/>
    <xf numFmtId="4" fontId="12" fillId="0" borderId="0" xfId="4" applyFont="1" applyBorder="1"/>
    <xf numFmtId="4" fontId="7" fillId="0" borderId="0" xfId="4" applyFont="1" applyFill="1" applyBorder="1" applyAlignment="1">
      <alignment horizontal="center"/>
    </xf>
    <xf numFmtId="4" fontId="4" fillId="0" borderId="0" xfId="4" applyFont="1" applyFill="1" applyBorder="1" applyAlignment="1">
      <alignment horizontal="center"/>
    </xf>
    <xf numFmtId="4" fontId="12" fillId="0" borderId="0" xfId="4" applyFont="1" applyFill="1" applyBorder="1"/>
    <xf numFmtId="4" fontId="5" fillId="0" borderId="0" xfId="4" applyFont="1" applyBorder="1"/>
    <xf numFmtId="4" fontId="4" fillId="0" borderId="0" xfId="4" applyFont="1" applyBorder="1"/>
    <xf numFmtId="164" fontId="4" fillId="0" borderId="0" xfId="4" applyNumberFormat="1" applyBorder="1"/>
    <xf numFmtId="4" fontId="22" fillId="0" borderId="0" xfId="4" applyFont="1" applyFill="1" applyBorder="1"/>
    <xf numFmtId="4" fontId="13" fillId="0" borderId="0" xfId="4" applyFont="1" applyFill="1" applyBorder="1"/>
    <xf numFmtId="164" fontId="21" fillId="0" borderId="0" xfId="4" applyNumberFormat="1" applyFont="1" applyFill="1" applyBorder="1"/>
    <xf numFmtId="164" fontId="21" fillId="0" borderId="0" xfId="4" applyNumberFormat="1" applyFont="1" applyFill="1" applyBorder="1" applyAlignment="1">
      <alignment horizontal="right"/>
    </xf>
    <xf numFmtId="164" fontId="6" fillId="2" borderId="0" xfId="4" applyNumberFormat="1" applyFont="1" applyFill="1" applyBorder="1"/>
    <xf numFmtId="164" fontId="6" fillId="0" borderId="0" xfId="4" applyNumberFormat="1" applyFont="1" applyFill="1" applyBorder="1"/>
    <xf numFmtId="4" fontId="9" fillId="2" borderId="0" xfId="4" applyFont="1" applyFill="1" applyBorder="1" applyAlignment="1"/>
    <xf numFmtId="164" fontId="6" fillId="0" borderId="0" xfId="4" applyNumberFormat="1" applyFont="1" applyBorder="1"/>
    <xf numFmtId="4" fontId="4" fillId="0" borderId="0" xfId="4" applyNumberFormat="1" applyFill="1" applyBorder="1"/>
    <xf numFmtId="4" fontId="23" fillId="0" borderId="0" xfId="4" applyFont="1" applyBorder="1"/>
    <xf numFmtId="4" fontId="25" fillId="0" borderId="0" xfId="4" applyFont="1" applyFill="1" applyBorder="1"/>
    <xf numFmtId="4" fontId="25" fillId="0" borderId="0" xfId="4" applyFont="1" applyFill="1"/>
    <xf numFmtId="4" fontId="24" fillId="0" borderId="0" xfId="4" applyFont="1" applyBorder="1"/>
    <xf numFmtId="4" fontId="24" fillId="0" borderId="0" xfId="4" applyFont="1"/>
    <xf numFmtId="4" fontId="24" fillId="0" borderId="0" xfId="4" applyFont="1" applyFill="1" applyBorder="1"/>
    <xf numFmtId="4" fontId="24" fillId="0" borderId="0" xfId="4" applyFont="1" applyFill="1"/>
    <xf numFmtId="4" fontId="26" fillId="0" borderId="0" xfId="4" applyFont="1" applyFill="1" applyBorder="1"/>
    <xf numFmtId="4" fontId="12" fillId="0" borderId="0" xfId="4" applyFont="1"/>
    <xf numFmtId="4" fontId="14" fillId="0" borderId="0" xfId="4" applyFont="1" applyBorder="1"/>
    <xf numFmtId="4" fontId="14" fillId="0" borderId="0" xfId="4" applyFont="1" applyFill="1" applyBorder="1"/>
    <xf numFmtId="164" fontId="25" fillId="0" borderId="0" xfId="4" applyNumberFormat="1" applyFont="1" applyFill="1" applyBorder="1"/>
    <xf numFmtId="3" fontId="10" fillId="0" borderId="0" xfId="4" applyNumberFormat="1" applyFont="1" applyBorder="1"/>
    <xf numFmtId="4" fontId="1" fillId="0" borderId="6" xfId="4" applyFont="1" applyFill="1" applyBorder="1" applyAlignment="1">
      <alignment horizontal="left"/>
    </xf>
    <xf numFmtId="4" fontId="1" fillId="0" borderId="1" xfId="4" applyFont="1" applyFill="1" applyBorder="1" applyAlignment="1">
      <alignment horizontal="left"/>
    </xf>
    <xf numFmtId="4" fontId="1" fillId="0" borderId="7" xfId="4" applyFont="1" applyFill="1" applyBorder="1" applyAlignment="1">
      <alignment horizontal="left"/>
    </xf>
    <xf numFmtId="4" fontId="1" fillId="0" borderId="0" xfId="4" applyFont="1" applyFill="1" applyBorder="1" applyAlignment="1"/>
    <xf numFmtId="4" fontId="4" fillId="0" borderId="0" xfId="4" applyFont="1" applyFill="1" applyBorder="1" applyAlignment="1"/>
    <xf numFmtId="4" fontId="1" fillId="0" borderId="8" xfId="4" applyFont="1" applyFill="1" applyBorder="1" applyAlignment="1"/>
    <xf numFmtId="4" fontId="1" fillId="0" borderId="1" xfId="4" applyFont="1" applyFill="1" applyBorder="1" applyAlignment="1"/>
    <xf numFmtId="4" fontId="7" fillId="0" borderId="0" xfId="4" applyFont="1" applyBorder="1"/>
    <xf numFmtId="4" fontId="10" fillId="0" borderId="6" xfId="4" applyFont="1" applyBorder="1"/>
    <xf numFmtId="4" fontId="9" fillId="0" borderId="8" xfId="4" applyFont="1" applyBorder="1"/>
    <xf numFmtId="4" fontId="10" fillId="0" borderId="8" xfId="4" applyFont="1" applyBorder="1"/>
    <xf numFmtId="4" fontId="10" fillId="0" borderId="9" xfId="4" applyFont="1" applyBorder="1"/>
    <xf numFmtId="4" fontId="10" fillId="0" borderId="10" xfId="4" applyFont="1" applyBorder="1"/>
    <xf numFmtId="4" fontId="10" fillId="0" borderId="3" xfId="4" applyFont="1" applyBorder="1"/>
    <xf numFmtId="4" fontId="10" fillId="0" borderId="1" xfId="4" applyFont="1" applyBorder="1"/>
    <xf numFmtId="4" fontId="9" fillId="0" borderId="8" xfId="4" applyFont="1" applyBorder="1" applyAlignment="1">
      <alignment horizontal="center"/>
    </xf>
    <xf numFmtId="4" fontId="10" fillId="0" borderId="11" xfId="4" applyFont="1" applyBorder="1"/>
    <xf numFmtId="4" fontId="7" fillId="0" borderId="0" xfId="4" applyFont="1" applyFill="1" applyBorder="1"/>
    <xf numFmtId="4" fontId="10" fillId="0" borderId="6" xfId="4" applyFont="1" applyFill="1" applyBorder="1"/>
    <xf numFmtId="4" fontId="9" fillId="0" borderId="8" xfId="4" applyFont="1" applyFill="1" applyBorder="1" applyAlignment="1">
      <alignment horizontal="center"/>
    </xf>
    <xf numFmtId="4" fontId="10" fillId="0" borderId="11" xfId="4" applyFont="1" applyFill="1" applyBorder="1"/>
    <xf numFmtId="4" fontId="10" fillId="0" borderId="9" xfId="4" applyFont="1" applyFill="1" applyBorder="1"/>
    <xf numFmtId="4" fontId="10" fillId="0" borderId="1" xfId="4" applyFont="1" applyFill="1" applyBorder="1" applyAlignment="1">
      <alignment horizontal="center"/>
    </xf>
    <xf numFmtId="4" fontId="10" fillId="0" borderId="3" xfId="4" applyFont="1" applyFill="1" applyBorder="1"/>
    <xf numFmtId="4" fontId="6" fillId="0" borderId="0" xfId="4" applyFont="1" applyBorder="1"/>
    <xf numFmtId="4" fontId="4" fillId="0" borderId="8" xfId="4" applyFont="1" applyFill="1" applyBorder="1" applyAlignment="1"/>
    <xf numFmtId="4" fontId="4" fillId="0" borderId="12" xfId="4" applyFont="1" applyFill="1" applyBorder="1" applyAlignment="1"/>
    <xf numFmtId="4" fontId="4" fillId="0" borderId="0" xfId="4" applyFont="1" applyFill="1" applyBorder="1" applyAlignment="1">
      <alignment horizontal="left"/>
    </xf>
    <xf numFmtId="4" fontId="4" fillId="0" borderId="13" xfId="4" applyFont="1" applyFill="1" applyBorder="1" applyAlignment="1"/>
    <xf numFmtId="4" fontId="4" fillId="0" borderId="1" xfId="4" applyFont="1" applyFill="1" applyBorder="1" applyAlignment="1"/>
    <xf numFmtId="4" fontId="4" fillId="0" borderId="14" xfId="4" applyFont="1" applyFill="1" applyBorder="1" applyAlignment="1"/>
    <xf numFmtId="4" fontId="4" fillId="0" borderId="15" xfId="4" applyFont="1" applyFill="1" applyBorder="1" applyAlignment="1"/>
    <xf numFmtId="4" fontId="4" fillId="0" borderId="4" xfId="4" applyFont="1" applyFill="1" applyBorder="1" applyAlignment="1"/>
    <xf numFmtId="4" fontId="4" fillId="0" borderId="3" xfId="4" applyFont="1" applyFill="1" applyBorder="1" applyAlignment="1"/>
    <xf numFmtId="4" fontId="4" fillId="0" borderId="2" xfId="4" applyFont="1" applyFill="1" applyBorder="1" applyAlignment="1"/>
    <xf numFmtId="4" fontId="4" fillId="0" borderId="2" xfId="4" applyFont="1" applyFill="1" applyBorder="1" applyAlignment="1">
      <alignment horizontal="center"/>
    </xf>
    <xf numFmtId="4" fontId="4" fillId="0" borderId="16" xfId="4" applyFont="1" applyFill="1" applyBorder="1" applyAlignment="1">
      <alignment horizontal="center"/>
    </xf>
    <xf numFmtId="4" fontId="4" fillId="0" borderId="17" xfId="4" applyFont="1" applyFill="1" applyBorder="1" applyAlignment="1">
      <alignment horizontal="center"/>
    </xf>
    <xf numFmtId="4" fontId="6" fillId="0" borderId="6" xfId="4" applyFont="1" applyBorder="1"/>
    <xf numFmtId="4" fontId="7" fillId="0" borderId="8" xfId="4" applyFont="1" applyBorder="1"/>
    <xf numFmtId="4" fontId="6" fillId="0" borderId="8" xfId="4" applyFont="1" applyBorder="1"/>
    <xf numFmtId="4" fontId="6" fillId="0" borderId="10" xfId="4" applyFont="1" applyBorder="1"/>
    <xf numFmtId="4" fontId="6" fillId="0" borderId="1" xfId="4" applyFont="1" applyBorder="1" applyAlignment="1">
      <alignment horizontal="center"/>
    </xf>
    <xf numFmtId="4" fontId="7" fillId="0" borderId="0" xfId="4" applyFont="1" applyBorder="1" applyAlignment="1">
      <alignment horizontal="center"/>
    </xf>
    <xf numFmtId="4" fontId="6" fillId="0" borderId="0" xfId="4" applyFont="1" applyBorder="1" applyAlignment="1">
      <alignment horizontal="center"/>
    </xf>
    <xf numFmtId="4" fontId="6" fillId="0" borderId="3" xfId="4" applyFont="1" applyBorder="1"/>
    <xf numFmtId="4" fontId="6" fillId="0" borderId="2" xfId="4" applyFont="1" applyBorder="1"/>
    <xf numFmtId="4" fontId="27" fillId="0" borderId="0" xfId="4" applyFont="1" applyFill="1" applyBorder="1" applyAlignment="1">
      <alignment horizontal="center"/>
    </xf>
    <xf numFmtId="4" fontId="27" fillId="0" borderId="0" xfId="4" applyFont="1" applyFill="1" applyBorder="1"/>
    <xf numFmtId="3" fontId="27" fillId="0" borderId="0" xfId="4" applyNumberFormat="1" applyFont="1" applyFill="1" applyBorder="1"/>
    <xf numFmtId="3" fontId="27" fillId="0" borderId="0" xfId="4" applyNumberFormat="1" applyFont="1" applyFill="1" applyBorder="1" applyAlignment="1">
      <alignment vertical="top"/>
    </xf>
    <xf numFmtId="3" fontId="10" fillId="0" borderId="6" xfId="4" applyNumberFormat="1" applyFont="1" applyBorder="1"/>
    <xf numFmtId="3" fontId="9" fillId="0" borderId="8" xfId="4" applyNumberFormat="1" applyFont="1" applyBorder="1"/>
    <xf numFmtId="3" fontId="10" fillId="0" borderId="8" xfId="4" applyNumberFormat="1" applyFont="1" applyBorder="1"/>
    <xf numFmtId="3" fontId="10" fillId="0" borderId="10" xfId="4" applyNumberFormat="1" applyFont="1" applyBorder="1"/>
    <xf numFmtId="3" fontId="10" fillId="0" borderId="1" xfId="4" applyNumberFormat="1" applyFont="1" applyBorder="1" applyAlignment="1">
      <alignment horizontal="center"/>
    </xf>
    <xf numFmtId="3" fontId="10" fillId="0" borderId="0" xfId="4" applyNumberFormat="1" applyFont="1" applyBorder="1" applyAlignment="1">
      <alignment horizontal="center"/>
    </xf>
    <xf numFmtId="3" fontId="10" fillId="0" borderId="3" xfId="4" applyNumberFormat="1" applyFont="1" applyBorder="1"/>
    <xf numFmtId="3" fontId="10" fillId="0" borderId="2" xfId="4" applyNumberFormat="1" applyFont="1" applyBorder="1"/>
    <xf numFmtId="3" fontId="7" fillId="0" borderId="0" xfId="4" applyNumberFormat="1" applyFont="1" applyBorder="1" applyAlignment="1">
      <alignment horizontal="center"/>
    </xf>
    <xf numFmtId="4" fontId="6" fillId="0" borderId="18" xfId="4" applyFont="1" applyBorder="1" applyAlignment="1">
      <alignment horizontal="center" vertical="center"/>
    </xf>
    <xf numFmtId="4" fontId="6" fillId="0" borderId="19" xfId="4" applyFont="1" applyBorder="1" applyAlignment="1">
      <alignment horizontal="center" vertical="center"/>
    </xf>
    <xf numFmtId="4" fontId="7" fillId="0" borderId="19" xfId="4" applyFont="1" applyBorder="1" applyAlignment="1">
      <alignment horizontal="center" vertical="center"/>
    </xf>
    <xf numFmtId="4" fontId="6" fillId="0" borderId="9" xfId="4" applyFont="1" applyBorder="1" applyAlignment="1">
      <alignment horizontal="center" vertical="center"/>
    </xf>
    <xf numFmtId="4" fontId="6" fillId="0" borderId="19" xfId="4" applyFont="1" applyFill="1" applyBorder="1" applyAlignment="1">
      <alignment horizontal="center" vertical="center"/>
    </xf>
    <xf numFmtId="4" fontId="7" fillId="0" borderId="19" xfId="4" applyFont="1" applyFill="1" applyBorder="1" applyAlignment="1">
      <alignment horizontal="center" vertical="center"/>
    </xf>
    <xf numFmtId="4" fontId="6" fillId="0" borderId="9" xfId="4" applyFont="1" applyFill="1" applyBorder="1" applyAlignment="1">
      <alignment horizontal="center" vertical="center"/>
    </xf>
    <xf numFmtId="3" fontId="6" fillId="0" borderId="18" xfId="4" applyNumberFormat="1" applyFont="1" applyBorder="1" applyAlignment="1">
      <alignment horizontal="center" vertical="center"/>
    </xf>
    <xf numFmtId="3" fontId="6" fillId="0" borderId="19" xfId="4" applyNumberFormat="1" applyFont="1" applyBorder="1" applyAlignment="1">
      <alignment horizontal="center" vertical="center"/>
    </xf>
    <xf numFmtId="3" fontId="7" fillId="0" borderId="19" xfId="4" applyNumberFormat="1" applyFont="1" applyBorder="1" applyAlignment="1">
      <alignment horizontal="center" vertical="center"/>
    </xf>
    <xf numFmtId="3" fontId="6" fillId="0" borderId="9" xfId="4" applyNumberFormat="1" applyFont="1" applyBorder="1" applyAlignment="1">
      <alignment horizontal="center" vertical="center"/>
    </xf>
    <xf numFmtId="4" fontId="6" fillId="0" borderId="20" xfId="4" applyFont="1" applyBorder="1" applyAlignment="1">
      <alignment horizontal="center" vertical="center"/>
    </xf>
    <xf numFmtId="4" fontId="6" fillId="0" borderId="10" xfId="4" applyFont="1" applyBorder="1" applyAlignment="1">
      <alignment horizontal="center" vertical="center"/>
    </xf>
    <xf numFmtId="4" fontId="30" fillId="0" borderId="0" xfId="4" applyFont="1" applyFill="1" applyBorder="1" applyAlignment="1">
      <alignment horizontal="left" vertical="center"/>
    </xf>
    <xf numFmtId="4" fontId="31" fillId="0" borderId="0" xfId="4" applyFont="1" applyFill="1" applyBorder="1"/>
    <xf numFmtId="4" fontId="29" fillId="0" borderId="0" xfId="4" applyFont="1" applyFill="1" applyBorder="1" applyAlignment="1">
      <alignment horizontal="right" vertical="center"/>
    </xf>
    <xf numFmtId="3" fontId="30" fillId="0" borderId="0" xfId="4" applyNumberFormat="1" applyFont="1" applyFill="1" applyBorder="1" applyAlignment="1">
      <alignment horizontal="right" vertical="center"/>
    </xf>
    <xf numFmtId="164" fontId="30" fillId="0" borderId="0" xfId="4" applyNumberFormat="1" applyFont="1" applyFill="1" applyBorder="1" applyAlignment="1">
      <alignment vertical="top"/>
    </xf>
    <xf numFmtId="164" fontId="28" fillId="0" borderId="0" xfId="4" applyNumberFormat="1" applyFont="1" applyFill="1" applyBorder="1" applyAlignment="1">
      <alignment vertical="top"/>
    </xf>
    <xf numFmtId="3" fontId="30" fillId="0" borderId="0" xfId="4" applyNumberFormat="1" applyFont="1" applyFill="1" applyBorder="1" applyAlignment="1">
      <alignment vertical="top"/>
    </xf>
    <xf numFmtId="4" fontId="30" fillId="0" borderId="0" xfId="4" applyFont="1" applyFill="1" applyBorder="1" applyAlignment="1">
      <alignment wrapText="1"/>
    </xf>
    <xf numFmtId="0" fontId="31" fillId="0" borderId="0" xfId="0" applyFont="1" applyFill="1" applyBorder="1" applyAlignment="1"/>
    <xf numFmtId="3" fontId="30" fillId="0" borderId="0" xfId="4" applyNumberFormat="1" applyFont="1" applyFill="1" applyBorder="1"/>
    <xf numFmtId="3" fontId="30" fillId="0" borderId="0" xfId="4" applyNumberFormat="1" applyFont="1" applyFill="1" applyBorder="1" applyAlignment="1">
      <alignment horizontal="right"/>
    </xf>
    <xf numFmtId="4" fontId="1" fillId="0" borderId="0" xfId="4" applyFont="1" applyFill="1" applyBorder="1" applyAlignment="1">
      <alignment horizontal="left"/>
    </xf>
    <xf numFmtId="4" fontId="1" fillId="0" borderId="21" xfId="4" applyFont="1" applyFill="1" applyBorder="1" applyAlignment="1"/>
    <xf numFmtId="4" fontId="4" fillId="0" borderId="7" xfId="4" applyFont="1" applyFill="1" applyBorder="1" applyAlignment="1">
      <alignment horizontal="left"/>
    </xf>
    <xf numFmtId="4" fontId="4" fillId="0" borderId="22" xfId="4" applyFont="1" applyFill="1" applyBorder="1" applyAlignment="1"/>
    <xf numFmtId="4" fontId="4" fillId="0" borderId="23" xfId="4" applyFont="1" applyFill="1" applyBorder="1" applyAlignment="1"/>
    <xf numFmtId="4" fontId="4" fillId="0" borderId="24" xfId="4" applyFont="1" applyFill="1" applyBorder="1" applyAlignment="1">
      <alignment horizontal="center"/>
    </xf>
    <xf numFmtId="4" fontId="4" fillId="0" borderId="25" xfId="4" applyFont="1" applyFill="1" applyBorder="1" applyAlignment="1"/>
    <xf numFmtId="4" fontId="4" fillId="0" borderId="26" xfId="4" applyFont="1" applyFill="1" applyBorder="1" applyAlignment="1">
      <alignment horizontal="left"/>
    </xf>
    <xf numFmtId="4" fontId="4" fillId="0" borderId="27" xfId="4" applyFont="1" applyFill="1" applyBorder="1" applyAlignment="1"/>
    <xf numFmtId="4" fontId="4" fillId="0" borderId="26" xfId="4" applyFont="1" applyFill="1" applyBorder="1" applyAlignment="1"/>
    <xf numFmtId="4" fontId="4" fillId="0" borderId="28" xfId="4" applyFont="1" applyFill="1" applyBorder="1" applyAlignment="1">
      <alignment horizontal="center"/>
    </xf>
    <xf numFmtId="4" fontId="7" fillId="0" borderId="1" xfId="4" applyFont="1" applyBorder="1" applyAlignment="1">
      <alignment horizontal="left" vertical="center"/>
    </xf>
    <xf numFmtId="4" fontId="7" fillId="1" borderId="1" xfId="4" applyFont="1" applyFill="1" applyBorder="1" applyAlignment="1">
      <alignment horizontal="left" vertical="center"/>
    </xf>
    <xf numFmtId="4" fontId="6" fillId="1" borderId="1" xfId="4" applyFont="1" applyFill="1" applyBorder="1" applyAlignment="1">
      <alignment horizontal="left" vertical="center"/>
    </xf>
    <xf numFmtId="4" fontId="7" fillId="0" borderId="1" xfId="4" applyFont="1" applyFill="1" applyBorder="1" applyAlignment="1">
      <alignment horizontal="left" vertical="center"/>
    </xf>
    <xf numFmtId="4" fontId="6" fillId="0" borderId="1" xfId="4" applyFont="1" applyFill="1" applyBorder="1" applyAlignment="1">
      <alignment horizontal="left" vertical="center"/>
    </xf>
    <xf numFmtId="4" fontId="1" fillId="0" borderId="1" xfId="4" applyFont="1" applyBorder="1" applyAlignment="1">
      <alignment horizontal="left" vertical="center"/>
    </xf>
    <xf numFmtId="4" fontId="1" fillId="1" borderId="1" xfId="4" applyFont="1" applyFill="1" applyBorder="1" applyAlignment="1">
      <alignment horizontal="left" vertical="center"/>
    </xf>
    <xf numFmtId="4" fontId="4" fillId="0" borderId="1" xfId="4" applyFont="1" applyBorder="1" applyAlignment="1">
      <alignment horizontal="left" vertical="center"/>
    </xf>
    <xf numFmtId="4" fontId="4" fillId="1" borderId="1" xfId="4" applyFont="1" applyFill="1" applyBorder="1" applyAlignment="1">
      <alignment horizontal="left" vertical="center"/>
    </xf>
    <xf numFmtId="4" fontId="1" fillId="0" borderId="1" xfId="4" applyFont="1" applyFill="1" applyBorder="1" applyAlignment="1">
      <alignment horizontal="left" vertical="center"/>
    </xf>
    <xf numFmtId="4" fontId="4" fillId="0" borderId="1" xfId="4" applyFont="1" applyFill="1" applyBorder="1" applyAlignment="1">
      <alignment horizontal="left" vertical="center"/>
    </xf>
    <xf numFmtId="4" fontId="3" fillId="1" borderId="29" xfId="4" applyFont="1" applyFill="1" applyBorder="1" applyAlignment="1">
      <alignment horizontal="left" vertical="center"/>
    </xf>
    <xf numFmtId="4" fontId="6" fillId="0" borderId="0" xfId="4" applyFont="1" applyBorder="1" applyAlignment="1">
      <alignment horizontal="left" vertical="center"/>
    </xf>
    <xf numFmtId="4" fontId="1" fillId="0" borderId="7" xfId="4" applyFont="1" applyFill="1" applyBorder="1" applyAlignment="1">
      <alignment horizontal="center" vertical="center"/>
    </xf>
    <xf numFmtId="4" fontId="1" fillId="0" borderId="30" xfId="4" applyFont="1" applyFill="1" applyBorder="1" applyAlignment="1">
      <alignment horizontal="center" vertical="center"/>
    </xf>
    <xf numFmtId="4" fontId="1" fillId="0" borderId="31" xfId="4" applyFont="1" applyFill="1" applyBorder="1" applyAlignment="1">
      <alignment horizontal="center" vertical="center"/>
    </xf>
    <xf numFmtId="4" fontId="1" fillId="0" borderId="0" xfId="4" applyFont="1" applyFill="1" applyBorder="1" applyAlignment="1">
      <alignment horizontal="center" vertical="center"/>
    </xf>
    <xf numFmtId="4" fontId="1" fillId="0" borderId="32" xfId="4" applyFont="1" applyFill="1" applyBorder="1" applyAlignment="1">
      <alignment horizontal="center" vertical="center"/>
    </xf>
    <xf numFmtId="4" fontId="4" fillId="0" borderId="31" xfId="4" applyFont="1" applyFill="1" applyBorder="1" applyAlignment="1">
      <alignment horizontal="center" vertical="center"/>
    </xf>
    <xf numFmtId="4" fontId="4" fillId="0" borderId="32" xfId="4" applyFont="1" applyFill="1" applyBorder="1" applyAlignment="1">
      <alignment horizontal="center" vertical="center"/>
    </xf>
    <xf numFmtId="4" fontId="4" fillId="0" borderId="7" xfId="4" applyFont="1" applyFill="1" applyBorder="1" applyAlignment="1">
      <alignment horizontal="center" vertical="center"/>
    </xf>
    <xf numFmtId="4" fontId="4" fillId="0" borderId="30" xfId="4" applyFont="1" applyFill="1" applyBorder="1" applyAlignment="1">
      <alignment horizontal="center" vertical="center"/>
    </xf>
    <xf numFmtId="4" fontId="4" fillId="0" borderId="0" xfId="4" applyFont="1" applyFill="1" applyBorder="1" applyAlignment="1">
      <alignment horizontal="center" vertical="center"/>
    </xf>
    <xf numFmtId="4" fontId="6" fillId="0" borderId="30" xfId="4" applyFont="1" applyBorder="1" applyAlignment="1">
      <alignment horizontal="center" vertical="center"/>
    </xf>
    <xf numFmtId="4" fontId="6" fillId="0" borderId="1" xfId="4" applyFont="1" applyBorder="1" applyAlignment="1">
      <alignment horizontal="center" vertical="center"/>
    </xf>
    <xf numFmtId="4" fontId="6" fillId="0" borderId="33" xfId="4" applyFont="1" applyBorder="1" applyAlignment="1">
      <alignment horizontal="center" vertical="center"/>
    </xf>
    <xf numFmtId="4" fontId="6" fillId="0" borderId="32" xfId="4" applyFont="1" applyBorder="1" applyAlignment="1">
      <alignment horizontal="center" vertical="center"/>
    </xf>
    <xf numFmtId="4" fontId="6" fillId="0" borderId="4" xfId="4" applyFont="1" applyBorder="1" applyAlignment="1">
      <alignment horizontal="center" vertical="center"/>
    </xf>
    <xf numFmtId="4" fontId="6" fillId="0" borderId="34" xfId="4" applyFont="1" applyBorder="1" applyAlignment="1">
      <alignment horizontal="center" vertical="center"/>
    </xf>
    <xf numFmtId="4" fontId="6" fillId="0" borderId="13" xfId="4" applyFont="1" applyBorder="1" applyAlignment="1">
      <alignment horizontal="center" vertical="center"/>
    </xf>
    <xf numFmtId="4" fontId="6" fillId="0" borderId="4" xfId="4" applyFont="1" applyFill="1" applyBorder="1" applyAlignment="1">
      <alignment horizontal="center" vertical="center"/>
    </xf>
    <xf numFmtId="4" fontId="6" fillId="0" borderId="34" xfId="4" applyFont="1" applyFill="1" applyBorder="1" applyAlignment="1">
      <alignment horizontal="center" vertical="center"/>
    </xf>
    <xf numFmtId="4" fontId="6" fillId="0" borderId="32" xfId="4" applyFont="1" applyFill="1" applyBorder="1" applyAlignment="1">
      <alignment horizontal="center" vertical="center"/>
    </xf>
    <xf numFmtId="4" fontId="6" fillId="0" borderId="35" xfId="4" applyFont="1" applyBorder="1" applyAlignment="1">
      <alignment horizontal="center" vertical="center"/>
    </xf>
    <xf numFmtId="3" fontId="6" fillId="0" borderId="30" xfId="4" applyNumberFormat="1" applyFont="1" applyBorder="1" applyAlignment="1">
      <alignment horizontal="center" vertical="center"/>
    </xf>
    <xf numFmtId="3" fontId="6" fillId="0" borderId="1" xfId="4" applyNumberFormat="1" applyFont="1" applyBorder="1" applyAlignment="1">
      <alignment horizontal="center" vertical="center"/>
    </xf>
    <xf numFmtId="3" fontId="6" fillId="0" borderId="33" xfId="4" applyNumberFormat="1" applyFont="1" applyBorder="1" applyAlignment="1">
      <alignment horizontal="center" vertical="center"/>
    </xf>
    <xf numFmtId="3" fontId="6" fillId="0" borderId="32" xfId="4" applyNumberFormat="1" applyFont="1" applyBorder="1" applyAlignment="1">
      <alignment horizontal="center" vertical="center"/>
    </xf>
    <xf numFmtId="3" fontId="39" fillId="1" borderId="4" xfId="4" applyNumberFormat="1" applyFont="1" applyFill="1" applyBorder="1" applyAlignment="1">
      <alignment horizontal="right" vertical="center"/>
    </xf>
    <xf numFmtId="3" fontId="39" fillId="1" borderId="13" xfId="4" applyNumberFormat="1" applyFont="1" applyFill="1" applyBorder="1" applyAlignment="1">
      <alignment horizontal="right" vertical="center"/>
    </xf>
    <xf numFmtId="164" fontId="39" fillId="1" borderId="36" xfId="4" applyNumberFormat="1" applyFont="1" applyFill="1" applyBorder="1" applyAlignment="1">
      <alignment horizontal="right" vertical="center"/>
    </xf>
    <xf numFmtId="164" fontId="39" fillId="1" borderId="37" xfId="4" applyNumberFormat="1" applyFont="1" applyFill="1" applyBorder="1" applyAlignment="1">
      <alignment horizontal="right" vertical="center"/>
    </xf>
    <xf numFmtId="164" fontId="39" fillId="1" borderId="38" xfId="4" applyNumberFormat="1" applyFont="1" applyFill="1" applyBorder="1" applyAlignment="1">
      <alignment horizontal="right" vertical="center"/>
    </xf>
    <xf numFmtId="164" fontId="39" fillId="1" borderId="39" xfId="4" applyNumberFormat="1" applyFont="1" applyFill="1" applyBorder="1" applyAlignment="1">
      <alignment horizontal="right" vertical="center"/>
    </xf>
    <xf numFmtId="3" fontId="40" fillId="0" borderId="30" xfId="4" applyNumberFormat="1" applyFont="1" applyBorder="1" applyAlignment="1">
      <alignment horizontal="right" vertical="center"/>
    </xf>
    <xf numFmtId="165" fontId="41" fillId="1" borderId="30" xfId="4" applyNumberFormat="1" applyFont="1" applyFill="1" applyBorder="1" applyAlignment="1">
      <alignment horizontal="right" vertical="center"/>
    </xf>
    <xf numFmtId="165" fontId="41" fillId="0" borderId="30" xfId="4" applyNumberFormat="1" applyFont="1" applyFill="1" applyBorder="1" applyAlignment="1">
      <alignment horizontal="right" vertical="center"/>
    </xf>
    <xf numFmtId="4" fontId="39" fillId="0" borderId="40" xfId="4" applyFont="1" applyBorder="1" applyAlignment="1">
      <alignment horizontal="right" vertical="center"/>
    </xf>
    <xf numFmtId="164" fontId="39" fillId="0" borderId="1" xfId="4" applyNumberFormat="1" applyFont="1" applyBorder="1" applyAlignment="1">
      <alignment horizontal="right" vertical="center"/>
    </xf>
    <xf numFmtId="164" fontId="39" fillId="0" borderId="41" xfId="4" applyNumberFormat="1" applyFont="1" applyBorder="1" applyAlignment="1">
      <alignment horizontal="right" vertical="center"/>
    </xf>
    <xf numFmtId="164" fontId="39" fillId="0" borderId="42" xfId="4" applyNumberFormat="1" applyFont="1" applyBorder="1" applyAlignment="1">
      <alignment horizontal="right" vertical="center"/>
    </xf>
    <xf numFmtId="4" fontId="39" fillId="0" borderId="43" xfId="4" applyFont="1" applyBorder="1" applyAlignment="1">
      <alignment horizontal="right" vertical="center"/>
    </xf>
    <xf numFmtId="4" fontId="39" fillId="1" borderId="33" xfId="4" applyFont="1" applyFill="1" applyBorder="1" applyAlignment="1">
      <alignment horizontal="right" vertical="center"/>
    </xf>
    <xf numFmtId="3" fontId="39" fillId="1" borderId="34" xfId="4" applyNumberFormat="1" applyFont="1" applyFill="1" applyBorder="1" applyAlignment="1">
      <alignment horizontal="right" vertical="center"/>
    </xf>
    <xf numFmtId="4" fontId="39" fillId="0" borderId="33" xfId="4" applyFont="1" applyFill="1" applyBorder="1" applyAlignment="1">
      <alignment horizontal="right" vertical="center"/>
    </xf>
    <xf numFmtId="164" fontId="39" fillId="0" borderId="40" xfId="4" applyNumberFormat="1" applyFont="1" applyFill="1" applyBorder="1" applyAlignment="1">
      <alignment horizontal="right" vertical="center"/>
    </xf>
    <xf numFmtId="164" fontId="39" fillId="0" borderId="34" xfId="4" applyNumberFormat="1" applyFont="1" applyFill="1" applyBorder="1" applyAlignment="1">
      <alignment horizontal="right" vertical="center"/>
    </xf>
    <xf numFmtId="164" fontId="39" fillId="0" borderId="4" xfId="4" applyNumberFormat="1" applyFont="1" applyFill="1" applyBorder="1" applyAlignment="1">
      <alignment horizontal="right" vertical="center"/>
    </xf>
    <xf numFmtId="164" fontId="39" fillId="0" borderId="32" xfId="4" applyNumberFormat="1" applyFont="1" applyFill="1" applyBorder="1" applyAlignment="1">
      <alignment horizontal="right" vertical="center"/>
    </xf>
    <xf numFmtId="3" fontId="39" fillId="1" borderId="32" xfId="4" applyNumberFormat="1" applyFont="1" applyFill="1" applyBorder="1" applyAlignment="1">
      <alignment horizontal="right" vertical="center"/>
    </xf>
    <xf numFmtId="165" fontId="39" fillId="2" borderId="30" xfId="4" applyNumberFormat="1" applyFont="1" applyFill="1" applyBorder="1" applyAlignment="1">
      <alignment horizontal="right" vertical="center"/>
    </xf>
    <xf numFmtId="164" fontId="39" fillId="2" borderId="1" xfId="4" applyNumberFormat="1" applyFont="1" applyFill="1" applyBorder="1" applyAlignment="1">
      <alignment horizontal="right" vertical="center"/>
    </xf>
    <xf numFmtId="164" fontId="39" fillId="2" borderId="30" xfId="4" applyNumberFormat="1" applyFont="1" applyFill="1" applyBorder="1" applyAlignment="1">
      <alignment horizontal="right" vertical="center"/>
    </xf>
    <xf numFmtId="164" fontId="39" fillId="2" borderId="32" xfId="4" applyNumberFormat="1" applyFont="1" applyFill="1" applyBorder="1" applyAlignment="1">
      <alignment horizontal="right" vertical="center"/>
    </xf>
    <xf numFmtId="165" fontId="39" fillId="1" borderId="30" xfId="4" applyNumberFormat="1" applyFont="1" applyFill="1" applyBorder="1" applyAlignment="1">
      <alignment horizontal="right" vertical="center"/>
    </xf>
    <xf numFmtId="164" fontId="39" fillId="1" borderId="1" xfId="4" applyNumberFormat="1" applyFont="1" applyFill="1" applyBorder="1" applyAlignment="1">
      <alignment horizontal="right" vertical="center"/>
    </xf>
    <xf numFmtId="164" fontId="39" fillId="1" borderId="30" xfId="4" applyNumberFormat="1" applyFont="1" applyFill="1" applyBorder="1" applyAlignment="1">
      <alignment horizontal="right" vertical="center"/>
    </xf>
    <xf numFmtId="164" fontId="39" fillId="1" borderId="32" xfId="4" applyNumberFormat="1" applyFont="1" applyFill="1" applyBorder="1" applyAlignment="1">
      <alignment horizontal="right" vertical="center"/>
    </xf>
    <xf numFmtId="165" fontId="39" fillId="0" borderId="30" xfId="4" applyNumberFormat="1" applyFont="1" applyFill="1" applyBorder="1" applyAlignment="1">
      <alignment horizontal="right" vertical="center"/>
    </xf>
    <xf numFmtId="164" fontId="39" fillId="0" borderId="1" xfId="4" applyNumberFormat="1" applyFont="1" applyFill="1" applyBorder="1" applyAlignment="1">
      <alignment horizontal="right" vertical="center"/>
    </xf>
    <xf numFmtId="164" fontId="39" fillId="0" borderId="30" xfId="4" applyNumberFormat="1" applyFont="1" applyFill="1" applyBorder="1" applyAlignment="1">
      <alignment horizontal="right" vertical="center"/>
    </xf>
    <xf numFmtId="4" fontId="39" fillId="1" borderId="1" xfId="4" applyFont="1" applyFill="1" applyBorder="1" applyAlignment="1">
      <alignment horizontal="right" vertical="center"/>
    </xf>
    <xf numFmtId="4" fontId="39" fillId="1" borderId="30" xfId="4" applyFont="1" applyFill="1" applyBorder="1" applyAlignment="1">
      <alignment horizontal="right" vertical="center"/>
    </xf>
    <xf numFmtId="4" fontId="39" fillId="1" borderId="32" xfId="4" applyFont="1" applyFill="1" applyBorder="1" applyAlignment="1">
      <alignment horizontal="right" vertical="center"/>
    </xf>
    <xf numFmtId="165" fontId="39" fillId="0" borderId="44" xfId="4" applyNumberFormat="1" applyFont="1" applyFill="1" applyBorder="1" applyAlignment="1">
      <alignment horizontal="right" vertical="center"/>
    </xf>
    <xf numFmtId="4" fontId="39" fillId="0" borderId="29" xfId="4" applyFont="1" applyFill="1" applyBorder="1" applyAlignment="1">
      <alignment horizontal="right" vertical="center"/>
    </xf>
    <xf numFmtId="4" fontId="39" fillId="0" borderId="44" xfId="4" applyFont="1" applyFill="1" applyBorder="1" applyAlignment="1">
      <alignment horizontal="right" vertical="center"/>
    </xf>
    <xf numFmtId="4" fontId="39" fillId="0" borderId="45" xfId="4" applyFont="1" applyFill="1" applyBorder="1" applyAlignment="1">
      <alignment horizontal="right" vertical="center"/>
    </xf>
    <xf numFmtId="164" fontId="39" fillId="0" borderId="46" xfId="4" applyNumberFormat="1" applyFont="1" applyFill="1" applyBorder="1" applyAlignment="1">
      <alignment horizontal="right" vertical="center"/>
    </xf>
    <xf numFmtId="4" fontId="4" fillId="0" borderId="0" xfId="4" applyFont="1" applyBorder="1" applyAlignment="1">
      <alignment horizontal="left" vertical="center"/>
    </xf>
    <xf numFmtId="4" fontId="4" fillId="0" borderId="4" xfId="4" applyFont="1" applyBorder="1" applyAlignment="1">
      <alignment horizontal="left" vertical="center"/>
    </xf>
    <xf numFmtId="4" fontId="4" fillId="1" borderId="0" xfId="4" applyFont="1" applyFill="1" applyBorder="1" applyAlignment="1">
      <alignment horizontal="left" vertical="center"/>
    </xf>
    <xf numFmtId="4" fontId="4" fillId="1" borderId="4" xfId="4" applyFont="1" applyFill="1" applyBorder="1" applyAlignment="1">
      <alignment horizontal="left" vertical="center"/>
    </xf>
    <xf numFmtId="4" fontId="4" fillId="0" borderId="0" xfId="4" applyFont="1" applyFill="1" applyBorder="1" applyAlignment="1">
      <alignment horizontal="left" vertical="center"/>
    </xf>
    <xf numFmtId="4" fontId="4" fillId="0" borderId="4" xfId="4" applyFont="1" applyFill="1" applyBorder="1" applyAlignment="1">
      <alignment horizontal="left" vertical="center"/>
    </xf>
    <xf numFmtId="4" fontId="4" fillId="1" borderId="29" xfId="4" applyFont="1" applyFill="1" applyBorder="1" applyAlignment="1">
      <alignment horizontal="left" vertical="center"/>
    </xf>
    <xf numFmtId="4" fontId="4" fillId="1" borderId="47" xfId="4" applyFont="1" applyFill="1" applyBorder="1" applyAlignment="1">
      <alignment horizontal="left" vertical="center"/>
    </xf>
    <xf numFmtId="4" fontId="4" fillId="1" borderId="37" xfId="4" applyFont="1" applyFill="1" applyBorder="1" applyAlignment="1">
      <alignment horizontal="left" vertical="center"/>
    </xf>
    <xf numFmtId="4" fontId="24" fillId="1" borderId="0" xfId="4" applyFont="1" applyFill="1" applyBorder="1" applyAlignment="1">
      <alignment horizontal="left" vertical="center"/>
    </xf>
    <xf numFmtId="4" fontId="24" fillId="1" borderId="4" xfId="4" applyFont="1" applyFill="1" applyBorder="1" applyAlignment="1">
      <alignment horizontal="left" vertical="center"/>
    </xf>
    <xf numFmtId="4" fontId="1" fillId="2" borderId="1" xfId="4" applyFont="1" applyFill="1" applyBorder="1" applyAlignment="1">
      <alignment horizontal="left" vertical="center"/>
    </xf>
    <xf numFmtId="4" fontId="4" fillId="2" borderId="0" xfId="4" applyFont="1" applyFill="1" applyBorder="1" applyAlignment="1">
      <alignment horizontal="left" vertical="center"/>
    </xf>
    <xf numFmtId="4" fontId="3" fillId="1" borderId="47" xfId="4" applyFont="1" applyFill="1" applyBorder="1" applyAlignment="1">
      <alignment horizontal="left" vertical="center"/>
    </xf>
    <xf numFmtId="3" fontId="1" fillId="0" borderId="1" xfId="4" applyNumberFormat="1" applyFont="1" applyBorder="1" applyAlignment="1">
      <alignment horizontal="left" vertical="center"/>
    </xf>
    <xf numFmtId="3" fontId="4" fillId="0" borderId="0" xfId="4" applyNumberFormat="1" applyFont="1" applyBorder="1" applyAlignment="1">
      <alignment horizontal="left" vertical="center"/>
    </xf>
    <xf numFmtId="3" fontId="1" fillId="1" borderId="1" xfId="4" applyNumberFormat="1" applyFont="1" applyFill="1" applyBorder="1" applyAlignment="1">
      <alignment horizontal="left" vertical="center"/>
    </xf>
    <xf numFmtId="3" fontId="4" fillId="1" borderId="0" xfId="4" applyNumberFormat="1" applyFont="1" applyFill="1" applyBorder="1" applyAlignment="1">
      <alignment horizontal="left" vertical="center"/>
    </xf>
    <xf numFmtId="3" fontId="1" fillId="2" borderId="1" xfId="4" applyNumberFormat="1" applyFont="1" applyFill="1" applyBorder="1" applyAlignment="1">
      <alignment horizontal="left" vertical="center"/>
    </xf>
    <xf numFmtId="3" fontId="4" fillId="2" borderId="0" xfId="4" applyNumberFormat="1" applyFont="1" applyFill="1" applyBorder="1" applyAlignment="1">
      <alignment horizontal="left" vertical="center"/>
    </xf>
    <xf numFmtId="3" fontId="1" fillId="2" borderId="29" xfId="4" applyNumberFormat="1" applyFont="1" applyFill="1" applyBorder="1" applyAlignment="1">
      <alignment horizontal="left" vertical="center"/>
    </xf>
    <xf numFmtId="3" fontId="4" fillId="2" borderId="47" xfId="4" applyNumberFormat="1" applyFont="1" applyFill="1" applyBorder="1" applyAlignment="1">
      <alignment horizontal="left" vertical="center"/>
    </xf>
    <xf numFmtId="4" fontId="2" fillId="1" borderId="47" xfId="4" applyFont="1" applyFill="1" applyBorder="1" applyAlignment="1">
      <alignment horizontal="left" vertical="center"/>
    </xf>
    <xf numFmtId="4" fontId="2" fillId="1" borderId="37" xfId="4" applyFont="1" applyFill="1" applyBorder="1" applyAlignment="1">
      <alignment horizontal="left" vertical="center"/>
    </xf>
    <xf numFmtId="4" fontId="1" fillId="2" borderId="29" xfId="4" applyFont="1" applyFill="1" applyBorder="1" applyAlignment="1">
      <alignment horizontal="left" vertical="center"/>
    </xf>
    <xf numFmtId="4" fontId="4" fillId="2" borderId="47" xfId="4" applyFont="1" applyFill="1" applyBorder="1" applyAlignment="1">
      <alignment horizontal="left" vertical="center"/>
    </xf>
    <xf numFmtId="4" fontId="1" fillId="0" borderId="48" xfId="4" applyFont="1" applyFill="1" applyBorder="1" applyAlignment="1">
      <alignment horizontal="left" vertical="center"/>
    </xf>
    <xf numFmtId="4" fontId="4" fillId="0" borderId="49" xfId="4" applyFont="1" applyFill="1" applyBorder="1" applyAlignment="1">
      <alignment horizontal="left" vertical="center"/>
    </xf>
    <xf numFmtId="4" fontId="4" fillId="0" borderId="50" xfId="4" applyFont="1" applyFill="1" applyBorder="1" applyAlignment="1">
      <alignment horizontal="left" vertical="center"/>
    </xf>
    <xf numFmtId="4" fontId="32" fillId="1" borderId="1" xfId="4" applyFont="1" applyFill="1" applyBorder="1" applyAlignment="1">
      <alignment horizontal="left" vertical="center"/>
    </xf>
    <xf numFmtId="4" fontId="33" fillId="1" borderId="0" xfId="4" applyFont="1" applyFill="1" applyBorder="1" applyAlignment="1">
      <alignment horizontal="left" vertical="center"/>
    </xf>
    <xf numFmtId="4" fontId="33" fillId="1" borderId="4" xfId="4" applyFont="1" applyFill="1" applyBorder="1" applyAlignment="1">
      <alignment horizontal="left" vertical="center"/>
    </xf>
    <xf numFmtId="4" fontId="33" fillId="0" borderId="0" xfId="4" applyFont="1" applyFill="1" applyBorder="1" applyAlignment="1">
      <alignment horizontal="left" vertical="center"/>
    </xf>
    <xf numFmtId="164" fontId="4" fillId="1" borderId="1" xfId="4" applyNumberFormat="1" applyFont="1" applyFill="1" applyBorder="1" applyAlignment="1">
      <alignment horizontal="left" vertical="center"/>
    </xf>
    <xf numFmtId="164" fontId="4" fillId="1" borderId="30" xfId="4" applyNumberFormat="1" applyFont="1" applyFill="1" applyBorder="1" applyAlignment="1">
      <alignment horizontal="left" vertical="center"/>
    </xf>
    <xf numFmtId="164" fontId="4" fillId="1" borderId="0" xfId="4" applyNumberFormat="1" applyFont="1" applyFill="1" applyBorder="1" applyAlignment="1">
      <alignment horizontal="left" vertical="center"/>
    </xf>
    <xf numFmtId="164" fontId="3" fillId="0" borderId="29" xfId="4" applyNumberFormat="1" applyFont="1" applyFill="1" applyBorder="1" applyAlignment="1">
      <alignment horizontal="left" vertical="center"/>
    </xf>
    <xf numFmtId="164" fontId="1" fillId="0" borderId="44" xfId="4" applyNumberFormat="1" applyFont="1" applyFill="1" applyBorder="1" applyAlignment="1">
      <alignment horizontal="left" vertical="center"/>
    </xf>
    <xf numFmtId="164" fontId="1" fillId="0" borderId="47" xfId="4" applyNumberFormat="1" applyFont="1" applyFill="1" applyBorder="1" applyAlignment="1">
      <alignment horizontal="left" vertical="center"/>
    </xf>
    <xf numFmtId="4" fontId="1" fillId="0" borderId="0" xfId="4" applyFont="1" applyFill="1" applyBorder="1" applyAlignment="1">
      <alignment horizontal="left" vertical="center"/>
    </xf>
    <xf numFmtId="4" fontId="1" fillId="1" borderId="0" xfId="4" applyFont="1" applyFill="1" applyBorder="1" applyAlignment="1">
      <alignment horizontal="left" vertical="center"/>
    </xf>
    <xf numFmtId="4" fontId="3" fillId="1" borderId="1" xfId="4" applyFont="1" applyFill="1" applyBorder="1" applyAlignment="1">
      <alignment horizontal="left" vertical="center"/>
    </xf>
    <xf numFmtId="4" fontId="38" fillId="1" borderId="0" xfId="4" applyFont="1" applyFill="1" applyBorder="1" applyAlignment="1">
      <alignment horizontal="left" vertical="center"/>
    </xf>
    <xf numFmtId="4" fontId="3" fillId="0" borderId="29" xfId="4" applyFont="1" applyFill="1" applyBorder="1" applyAlignment="1">
      <alignment horizontal="left" vertical="center"/>
    </xf>
    <xf numFmtId="4" fontId="4" fillId="0" borderId="47" xfId="4" applyFont="1" applyFill="1" applyBorder="1" applyAlignment="1">
      <alignment horizontal="left" vertical="center"/>
    </xf>
    <xf numFmtId="4" fontId="4" fillId="0" borderId="29" xfId="4" applyFont="1" applyFill="1" applyBorder="1" applyAlignment="1">
      <alignment horizontal="left" vertical="center"/>
    </xf>
    <xf numFmtId="4" fontId="6" fillId="1" borderId="0" xfId="4" applyFont="1" applyFill="1" applyBorder="1" applyAlignment="1">
      <alignment horizontal="left" vertical="center"/>
    </xf>
    <xf numFmtId="4" fontId="6" fillId="0" borderId="0" xfId="4" applyFont="1" applyFill="1" applyBorder="1" applyAlignment="1">
      <alignment horizontal="left" vertical="center"/>
    </xf>
    <xf numFmtId="4" fontId="34" fillId="1" borderId="1" xfId="4" applyFont="1" applyFill="1" applyBorder="1" applyAlignment="1">
      <alignment horizontal="left" vertical="center"/>
    </xf>
    <xf numFmtId="4" fontId="35" fillId="1" borderId="0" xfId="4" applyFont="1" applyFill="1" applyBorder="1" applyAlignment="1">
      <alignment horizontal="left" vertical="center"/>
    </xf>
    <xf numFmtId="4" fontId="32" fillId="0" borderId="1" xfId="4" applyFont="1" applyFill="1" applyBorder="1" applyAlignment="1">
      <alignment horizontal="left" vertical="center"/>
    </xf>
    <xf numFmtId="4" fontId="36" fillId="0" borderId="0" xfId="4" applyFont="1" applyFill="1" applyBorder="1" applyAlignment="1">
      <alignment horizontal="left" vertical="center"/>
    </xf>
    <xf numFmtId="4" fontId="36" fillId="1" borderId="0" xfId="4" applyFont="1" applyFill="1" applyBorder="1" applyAlignment="1">
      <alignment horizontal="left" vertical="center"/>
    </xf>
    <xf numFmtId="4" fontId="37" fillId="1" borderId="1" xfId="4" applyFont="1" applyFill="1" applyBorder="1" applyAlignment="1">
      <alignment horizontal="left" vertical="center"/>
    </xf>
    <xf numFmtId="4" fontId="33" fillId="0" borderId="4" xfId="4" applyFont="1" applyFill="1" applyBorder="1" applyAlignment="1">
      <alignment horizontal="left" vertical="center"/>
    </xf>
    <xf numFmtId="4" fontId="4" fillId="3" borderId="1" xfId="4" applyFont="1" applyFill="1" applyBorder="1" applyAlignment="1">
      <alignment horizontal="left" vertical="center"/>
    </xf>
    <xf numFmtId="4" fontId="7" fillId="1" borderId="29" xfId="4" applyFont="1" applyFill="1" applyBorder="1" applyAlignment="1">
      <alignment horizontal="left" vertical="center"/>
    </xf>
    <xf numFmtId="4" fontId="6" fillId="1" borderId="47" xfId="4" applyFont="1" applyFill="1" applyBorder="1" applyAlignment="1">
      <alignment horizontal="left" vertical="center"/>
    </xf>
    <xf numFmtId="4" fontId="41" fillId="1" borderId="44" xfId="4" applyFont="1" applyFill="1" applyBorder="1" applyAlignment="1">
      <alignment horizontal="right" vertical="center"/>
    </xf>
    <xf numFmtId="4" fontId="42" fillId="1" borderId="30" xfId="4" applyFont="1" applyFill="1" applyBorder="1" applyAlignment="1">
      <alignment horizontal="right" vertical="center"/>
    </xf>
    <xf numFmtId="4" fontId="2" fillId="0" borderId="47" xfId="4" applyFont="1" applyFill="1" applyBorder="1" applyAlignment="1">
      <alignment horizontal="left" vertical="center"/>
    </xf>
    <xf numFmtId="4" fontId="42" fillId="0" borderId="45" xfId="4" applyFont="1" applyFill="1" applyBorder="1" applyAlignment="1">
      <alignment horizontal="right" vertical="center"/>
    </xf>
    <xf numFmtId="3" fontId="4" fillId="0" borderId="0" xfId="4" applyNumberFormat="1" applyBorder="1"/>
    <xf numFmtId="3" fontId="4" fillId="0" borderId="0" xfId="4" applyNumberFormat="1" applyFill="1" applyBorder="1"/>
    <xf numFmtId="3" fontId="46" fillId="0" borderId="23" xfId="4" applyNumberFormat="1" applyFont="1" applyFill="1" applyBorder="1" applyAlignment="1">
      <alignment horizontal="right" vertical="center"/>
    </xf>
    <xf numFmtId="3" fontId="46" fillId="0" borderId="4" xfId="4" applyNumberFormat="1" applyFont="1" applyFill="1" applyBorder="1" applyAlignment="1">
      <alignment horizontal="right" vertical="center"/>
    </xf>
    <xf numFmtId="3" fontId="46" fillId="0" borderId="26" xfId="4" applyNumberFormat="1" applyFont="1" applyFill="1" applyBorder="1" applyAlignment="1">
      <alignment horizontal="right" vertical="center"/>
    </xf>
    <xf numFmtId="3" fontId="46" fillId="0" borderId="13" xfId="4" applyNumberFormat="1" applyFont="1" applyFill="1" applyBorder="1" applyAlignment="1">
      <alignment horizontal="right" vertical="center"/>
    </xf>
    <xf numFmtId="3" fontId="46" fillId="1" borderId="23" xfId="4" applyNumberFormat="1" applyFont="1" applyFill="1" applyBorder="1" applyAlignment="1">
      <alignment horizontal="right" vertical="center"/>
    </xf>
    <xf numFmtId="3" fontId="46" fillId="1" borderId="4" xfId="4" applyNumberFormat="1" applyFont="1" applyFill="1" applyBorder="1" applyAlignment="1">
      <alignment horizontal="right" vertical="center"/>
    </xf>
    <xf numFmtId="3" fontId="46" fillId="1" borderId="26" xfId="4" applyNumberFormat="1" applyFont="1" applyFill="1" applyBorder="1" applyAlignment="1">
      <alignment horizontal="right" vertical="center"/>
    </xf>
    <xf numFmtId="3" fontId="46" fillId="1" borderId="13" xfId="4" applyNumberFormat="1" applyFont="1" applyFill="1" applyBorder="1" applyAlignment="1">
      <alignment horizontal="right" vertical="center"/>
    </xf>
    <xf numFmtId="4" fontId="47" fillId="0" borderId="0" xfId="4" applyFont="1" applyFill="1" applyAlignment="1">
      <alignment horizontal="left" vertical="center"/>
    </xf>
    <xf numFmtId="4" fontId="46" fillId="0" borderId="0" xfId="4" applyFont="1" applyFill="1"/>
    <xf numFmtId="4" fontId="41" fillId="0" borderId="0" xfId="4" applyFont="1" applyFill="1"/>
    <xf numFmtId="3" fontId="17" fillId="0" borderId="1" xfId="4" applyNumberFormat="1" applyFont="1" applyFill="1" applyBorder="1" applyAlignment="1">
      <alignment horizontal="right" vertical="center"/>
    </xf>
    <xf numFmtId="3" fontId="17" fillId="0" borderId="41" xfId="4" applyNumberFormat="1" applyFont="1" applyFill="1" applyBorder="1" applyAlignment="1">
      <alignment horizontal="right" vertical="center"/>
    </xf>
    <xf numFmtId="3" fontId="17" fillId="0" borderId="32" xfId="4" applyNumberFormat="1" applyFont="1" applyFill="1" applyBorder="1" applyAlignment="1">
      <alignment horizontal="right" vertical="center"/>
    </xf>
    <xf numFmtId="4" fontId="17" fillId="1" borderId="1" xfId="4" applyFont="1" applyFill="1" applyBorder="1" applyAlignment="1">
      <alignment horizontal="right" vertical="center"/>
    </xf>
    <xf numFmtId="164" fontId="17" fillId="1" borderId="30" xfId="4" applyNumberFormat="1" applyFont="1" applyFill="1" applyBorder="1" applyAlignment="1">
      <alignment horizontal="right" vertical="center"/>
    </xf>
    <xf numFmtId="3" fontId="17" fillId="1" borderId="32" xfId="4" applyNumberFormat="1" applyFont="1" applyFill="1" applyBorder="1" applyAlignment="1">
      <alignment horizontal="right" vertical="center"/>
    </xf>
    <xf numFmtId="4" fontId="17" fillId="0" borderId="1" xfId="4" applyFont="1" applyFill="1" applyBorder="1" applyAlignment="1">
      <alignment horizontal="right" vertical="center"/>
    </xf>
    <xf numFmtId="164" fontId="17" fillId="0" borderId="30" xfId="4" applyNumberFormat="1" applyFont="1" applyFill="1" applyBorder="1" applyAlignment="1">
      <alignment horizontal="right" vertical="center"/>
    </xf>
    <xf numFmtId="3" fontId="17" fillId="0" borderId="13" xfId="4" applyNumberFormat="1" applyFont="1" applyFill="1" applyBorder="1" applyAlignment="1">
      <alignment horizontal="right" vertical="center"/>
    </xf>
    <xf numFmtId="3" fontId="17" fillId="1" borderId="13" xfId="4" applyNumberFormat="1" applyFont="1" applyFill="1" applyBorder="1" applyAlignment="1">
      <alignment horizontal="right" vertical="center"/>
    </xf>
    <xf numFmtId="4" fontId="17" fillId="1" borderId="29" xfId="4" applyFont="1" applyFill="1" applyBorder="1" applyAlignment="1">
      <alignment horizontal="right" vertical="center"/>
    </xf>
    <xf numFmtId="4" fontId="17" fillId="1" borderId="44" xfId="4" applyFont="1" applyFill="1" applyBorder="1" applyAlignment="1">
      <alignment horizontal="right" vertical="center"/>
    </xf>
    <xf numFmtId="164" fontId="17" fillId="1" borderId="45" xfId="4" applyNumberFormat="1" applyFont="1" applyFill="1" applyBorder="1" applyAlignment="1">
      <alignment horizontal="right" vertical="center"/>
    </xf>
    <xf numFmtId="164" fontId="17" fillId="1" borderId="39" xfId="4" applyNumberFormat="1" applyFont="1" applyFill="1" applyBorder="1" applyAlignment="1">
      <alignment horizontal="right" vertical="center"/>
    </xf>
    <xf numFmtId="3" fontId="17" fillId="1" borderId="34" xfId="4" applyNumberFormat="1" applyFont="1" applyFill="1" applyBorder="1" applyAlignment="1">
      <alignment horizontal="right" vertical="center"/>
    </xf>
    <xf numFmtId="3" fontId="17" fillId="1" borderId="4" xfId="4" applyNumberFormat="1" applyFont="1" applyFill="1" applyBorder="1" applyAlignment="1">
      <alignment horizontal="right" vertical="center"/>
    </xf>
    <xf numFmtId="3" fontId="17" fillId="0" borderId="34" xfId="4" applyNumberFormat="1" applyFont="1" applyFill="1" applyBorder="1" applyAlignment="1">
      <alignment horizontal="right" vertical="center"/>
    </xf>
    <xf numFmtId="3" fontId="17" fillId="0" borderId="4" xfId="1" applyNumberFormat="1" applyFont="1" applyFill="1" applyBorder="1" applyAlignment="1">
      <alignment horizontal="right" vertical="center"/>
    </xf>
    <xf numFmtId="3" fontId="17" fillId="0" borderId="4" xfId="4" applyNumberFormat="1" applyFont="1" applyFill="1" applyBorder="1" applyAlignment="1">
      <alignment horizontal="right" vertical="center"/>
    </xf>
    <xf numFmtId="3" fontId="18" fillId="1" borderId="1" xfId="4" applyNumberFormat="1" applyFont="1" applyFill="1" applyBorder="1" applyAlignment="1">
      <alignment horizontal="right" vertical="center"/>
    </xf>
    <xf numFmtId="3" fontId="18" fillId="1" borderId="30" xfId="4" applyNumberFormat="1" applyFont="1" applyFill="1" applyBorder="1" applyAlignment="1">
      <alignment horizontal="right" vertical="center"/>
    </xf>
    <xf numFmtId="3" fontId="18" fillId="1" borderId="51" xfId="4" applyNumberFormat="1" applyFont="1" applyFill="1" applyBorder="1" applyAlignment="1">
      <alignment horizontal="right" vertical="center"/>
    </xf>
    <xf numFmtId="3" fontId="48" fillId="0" borderId="37" xfId="4" applyNumberFormat="1" applyFont="1" applyFill="1" applyBorder="1" applyAlignment="1">
      <alignment horizontal="right" vertical="center"/>
    </xf>
    <xf numFmtId="3" fontId="48" fillId="0" borderId="39" xfId="4" applyNumberFormat="1" applyFont="1" applyFill="1" applyBorder="1" applyAlignment="1">
      <alignment horizontal="right" vertical="center"/>
    </xf>
    <xf numFmtId="4" fontId="18" fillId="0" borderId="0" xfId="4" applyFont="1" applyBorder="1" applyAlignment="1">
      <alignment horizontal="left" vertical="center"/>
    </xf>
    <xf numFmtId="3" fontId="46" fillId="1" borderId="33" xfId="4" applyNumberFormat="1" applyFont="1" applyFill="1" applyBorder="1" applyAlignment="1">
      <alignment horizontal="right" vertical="center"/>
    </xf>
    <xf numFmtId="3" fontId="46" fillId="1" borderId="30" xfId="4" applyNumberFormat="1" applyFont="1" applyFill="1" applyBorder="1" applyAlignment="1">
      <alignment horizontal="right" vertical="center"/>
    </xf>
    <xf numFmtId="3" fontId="46" fillId="1" borderId="51" xfId="4" applyNumberFormat="1" applyFont="1" applyFill="1" applyBorder="1" applyAlignment="1">
      <alignment horizontal="right" vertical="center"/>
    </xf>
    <xf numFmtId="164" fontId="46" fillId="2" borderId="1" xfId="4" applyNumberFormat="1" applyFont="1" applyFill="1" applyBorder="1" applyAlignment="1">
      <alignment horizontal="right" vertical="center"/>
    </xf>
    <xf numFmtId="164" fontId="46" fillId="2" borderId="30" xfId="4" applyNumberFormat="1" applyFont="1" applyFill="1" applyBorder="1" applyAlignment="1">
      <alignment horizontal="right" vertical="center"/>
    </xf>
    <xf numFmtId="3" fontId="46" fillId="2" borderId="32" xfId="4" applyNumberFormat="1" applyFont="1" applyFill="1" applyBorder="1" applyAlignment="1">
      <alignment horizontal="right" vertical="center"/>
    </xf>
    <xf numFmtId="164" fontId="46" fillId="2" borderId="32" xfId="4" applyNumberFormat="1" applyFont="1" applyFill="1" applyBorder="1" applyAlignment="1">
      <alignment horizontal="right" vertical="center"/>
    </xf>
    <xf numFmtId="4" fontId="47" fillId="0" borderId="0" xfId="4" applyFont="1" applyAlignment="1">
      <alignment horizontal="left" vertical="center"/>
    </xf>
    <xf numFmtId="3" fontId="46" fillId="0" borderId="34" xfId="4" applyNumberFormat="1" applyFont="1" applyFill="1" applyBorder="1" applyAlignment="1">
      <alignment horizontal="right" vertical="center"/>
    </xf>
    <xf numFmtId="3" fontId="46" fillId="0" borderId="4" xfId="1" applyNumberFormat="1" applyFont="1" applyFill="1" applyBorder="1" applyAlignment="1">
      <alignment horizontal="right" vertical="center"/>
    </xf>
    <xf numFmtId="3" fontId="46" fillId="1" borderId="34" xfId="4" applyNumberFormat="1" applyFont="1" applyFill="1" applyBorder="1" applyAlignment="1">
      <alignment horizontal="right" vertical="center"/>
    </xf>
    <xf numFmtId="3" fontId="46" fillId="1" borderId="4" xfId="1" applyNumberFormat="1" applyFont="1" applyFill="1" applyBorder="1" applyAlignment="1">
      <alignment horizontal="right" vertical="center"/>
    </xf>
    <xf numFmtId="3" fontId="46" fillId="1" borderId="1" xfId="4" applyNumberFormat="1" applyFont="1" applyFill="1" applyBorder="1" applyAlignment="1">
      <alignment horizontal="right" vertical="center"/>
    </xf>
    <xf numFmtId="3" fontId="46" fillId="0" borderId="33" xfId="4" applyNumberFormat="1" applyFont="1" applyFill="1" applyBorder="1" applyAlignment="1">
      <alignment horizontal="right" vertical="center"/>
    </xf>
    <xf numFmtId="3" fontId="46" fillId="0" borderId="0" xfId="4" applyNumberFormat="1" applyFont="1" applyFill="1" applyBorder="1" applyAlignment="1">
      <alignment horizontal="right" vertical="center"/>
    </xf>
    <xf numFmtId="3" fontId="46" fillId="0" borderId="30" xfId="4" applyNumberFormat="1" applyFont="1" applyFill="1" applyBorder="1" applyAlignment="1">
      <alignment horizontal="right" vertical="center"/>
    </xf>
    <xf numFmtId="3" fontId="46" fillId="0" borderId="32" xfId="4" applyNumberFormat="1" applyFont="1" applyFill="1" applyBorder="1" applyAlignment="1">
      <alignment horizontal="right" vertical="center"/>
    </xf>
    <xf numFmtId="3" fontId="49" fillId="1" borderId="34" xfId="4" applyNumberFormat="1" applyFont="1" applyFill="1" applyBorder="1" applyAlignment="1">
      <alignment horizontal="right" vertical="center"/>
    </xf>
    <xf numFmtId="3" fontId="49" fillId="1" borderId="33" xfId="4" applyNumberFormat="1" applyFont="1" applyFill="1" applyBorder="1" applyAlignment="1">
      <alignment horizontal="right" vertical="center"/>
    </xf>
    <xf numFmtId="3" fontId="50" fillId="0" borderId="52" xfId="4" applyNumberFormat="1" applyFont="1" applyFill="1" applyBorder="1" applyAlignment="1">
      <alignment horizontal="right" vertical="center"/>
    </xf>
    <xf numFmtId="3" fontId="50" fillId="0" borderId="37" xfId="4" applyNumberFormat="1" applyFont="1" applyFill="1" applyBorder="1" applyAlignment="1">
      <alignment horizontal="right" vertical="center"/>
    </xf>
    <xf numFmtId="3" fontId="50" fillId="0" borderId="53" xfId="4" applyNumberFormat="1" applyFont="1" applyFill="1" applyBorder="1" applyAlignment="1">
      <alignment horizontal="right" vertical="center"/>
    </xf>
    <xf numFmtId="3" fontId="50" fillId="0" borderId="47" xfId="4" applyNumberFormat="1" applyFont="1" applyFill="1" applyBorder="1" applyAlignment="1">
      <alignment horizontal="right" vertical="center"/>
    </xf>
    <xf numFmtId="3" fontId="50" fillId="0" borderId="46" xfId="4" applyNumberFormat="1" applyFont="1" applyFill="1" applyBorder="1" applyAlignment="1">
      <alignment horizontal="right" vertical="center"/>
    </xf>
    <xf numFmtId="4" fontId="46" fillId="0" borderId="33" xfId="4" applyFont="1" applyFill="1" applyBorder="1" applyAlignment="1">
      <alignment horizontal="right" vertical="center"/>
    </xf>
    <xf numFmtId="4" fontId="46" fillId="1" borderId="33" xfId="4" applyFont="1" applyFill="1" applyBorder="1" applyAlignment="1">
      <alignment horizontal="right" vertical="center"/>
    </xf>
    <xf numFmtId="4" fontId="17" fillId="1" borderId="53" xfId="4" applyFont="1" applyFill="1" applyBorder="1"/>
    <xf numFmtId="4" fontId="51" fillId="2" borderId="33" xfId="4" applyFont="1" applyFill="1" applyBorder="1" applyAlignment="1">
      <alignment horizontal="right" vertical="center"/>
    </xf>
    <xf numFmtId="4" fontId="46" fillId="0" borderId="53" xfId="4" applyFont="1" applyFill="1" applyBorder="1" applyAlignment="1">
      <alignment horizontal="right" vertical="center"/>
    </xf>
    <xf numFmtId="4" fontId="41" fillId="0" borderId="0" xfId="4" applyFont="1" applyBorder="1"/>
    <xf numFmtId="3" fontId="46" fillId="0" borderId="1" xfId="4" applyNumberFormat="1" applyFont="1" applyFill="1" applyBorder="1" applyAlignment="1">
      <alignment horizontal="right" vertical="center"/>
    </xf>
    <xf numFmtId="3" fontId="46" fillId="1" borderId="32" xfId="4" applyNumberFormat="1" applyFont="1" applyFill="1" applyBorder="1" applyAlignment="1">
      <alignment horizontal="right" vertical="center"/>
    </xf>
    <xf numFmtId="3" fontId="46" fillId="1" borderId="0" xfId="4" applyNumberFormat="1" applyFont="1" applyFill="1" applyBorder="1" applyAlignment="1">
      <alignment horizontal="right" vertical="center"/>
    </xf>
    <xf numFmtId="3" fontId="46" fillId="0" borderId="51" xfId="4" applyNumberFormat="1" applyFont="1" applyFill="1" applyBorder="1" applyAlignment="1">
      <alignment horizontal="right" vertical="center"/>
    </xf>
    <xf numFmtId="3" fontId="49" fillId="0" borderId="45" xfId="4" applyNumberFormat="1" applyFont="1" applyFill="1" applyBorder="1" applyAlignment="1">
      <alignment horizontal="right" vertical="center"/>
    </xf>
    <xf numFmtId="164" fontId="46" fillId="0" borderId="30" xfId="4" applyNumberFormat="1" applyFont="1" applyFill="1" applyBorder="1" applyAlignment="1">
      <alignment horizontal="right" vertical="center"/>
    </xf>
    <xf numFmtId="164" fontId="46" fillId="0" borderId="4" xfId="4" applyNumberFormat="1" applyFont="1" applyFill="1" applyBorder="1" applyAlignment="1">
      <alignment horizontal="right" vertical="center"/>
    </xf>
    <xf numFmtId="4" fontId="47" fillId="0" borderId="0" xfId="4" applyFont="1" applyBorder="1" applyAlignment="1">
      <alignment horizontal="left" vertical="center"/>
    </xf>
    <xf numFmtId="3" fontId="49" fillId="1" borderId="32" xfId="4" applyNumberFormat="1" applyFont="1" applyFill="1" applyBorder="1" applyAlignment="1">
      <alignment horizontal="right" vertical="center"/>
    </xf>
    <xf numFmtId="3" fontId="49" fillId="1" borderId="30" xfId="4" applyNumberFormat="1" applyFont="1" applyFill="1" applyBorder="1" applyAlignment="1">
      <alignment horizontal="right" vertical="center"/>
    </xf>
    <xf numFmtId="3" fontId="49" fillId="1" borderId="51" xfId="4" applyNumberFormat="1" applyFont="1" applyFill="1" applyBorder="1" applyAlignment="1">
      <alignment horizontal="right" vertical="center"/>
    </xf>
    <xf numFmtId="4" fontId="12" fillId="1" borderId="0" xfId="4" applyFont="1" applyFill="1" applyBorder="1"/>
    <xf numFmtId="4" fontId="4" fillId="1" borderId="0" xfId="4" applyFill="1" applyBorder="1"/>
    <xf numFmtId="4" fontId="4" fillId="1" borderId="0" xfId="4" applyFill="1"/>
    <xf numFmtId="4" fontId="26" fillId="1" borderId="0" xfId="4" applyFont="1" applyFill="1" applyBorder="1"/>
    <xf numFmtId="4" fontId="24" fillId="1" borderId="0" xfId="4" applyFont="1" applyFill="1" applyBorder="1"/>
    <xf numFmtId="4" fontId="24" fillId="1" borderId="0" xfId="4" applyFont="1" applyFill="1"/>
    <xf numFmtId="4" fontId="4" fillId="3" borderId="0" xfId="4" applyFont="1" applyFill="1" applyBorder="1" applyAlignment="1">
      <alignment horizontal="left" vertical="center"/>
    </xf>
    <xf numFmtId="4" fontId="4" fillId="3" borderId="4" xfId="4" applyFont="1" applyFill="1" applyBorder="1" applyAlignment="1">
      <alignment horizontal="left" vertical="center"/>
    </xf>
    <xf numFmtId="164" fontId="33" fillId="1" borderId="1" xfId="4" applyNumberFormat="1" applyFont="1" applyFill="1" applyBorder="1" applyAlignment="1">
      <alignment horizontal="left" vertical="center"/>
    </xf>
    <xf numFmtId="164" fontId="33" fillId="1" borderId="0" xfId="4" applyNumberFormat="1" applyFont="1" applyFill="1" applyBorder="1" applyAlignment="1">
      <alignment horizontal="left" vertical="center"/>
    </xf>
    <xf numFmtId="164" fontId="33" fillId="1" borderId="4" xfId="4" applyNumberFormat="1" applyFont="1" applyFill="1" applyBorder="1" applyAlignment="1">
      <alignment horizontal="left" vertical="center"/>
    </xf>
    <xf numFmtId="4" fontId="10" fillId="1" borderId="0" xfId="4" applyFont="1" applyFill="1" applyBorder="1"/>
    <xf numFmtId="4" fontId="10" fillId="1" borderId="0" xfId="4" applyFont="1" applyFill="1"/>
    <xf numFmtId="3" fontId="51" fillId="2" borderId="33" xfId="4" applyNumberFormat="1" applyFont="1" applyFill="1" applyBorder="1" applyAlignment="1">
      <alignment horizontal="right" vertical="center"/>
    </xf>
    <xf numFmtId="3" fontId="6" fillId="0" borderId="0" xfId="4" applyNumberFormat="1" applyFont="1" applyFill="1" applyBorder="1"/>
    <xf numFmtId="3" fontId="6" fillId="0" borderId="0" xfId="4" applyNumberFormat="1" applyFont="1" applyBorder="1"/>
    <xf numFmtId="4" fontId="28" fillId="0" borderId="0" xfId="4" applyFont="1" applyFill="1" applyBorder="1"/>
    <xf numFmtId="3" fontId="28" fillId="0" borderId="0" xfId="4" applyNumberFormat="1" applyFont="1" applyFill="1" applyBorder="1"/>
    <xf numFmtId="3" fontId="27" fillId="0" borderId="0" xfId="4" applyNumberFormat="1" applyFont="1" applyBorder="1"/>
    <xf numFmtId="4" fontId="27" fillId="0" borderId="0" xfId="4" applyFont="1" applyBorder="1"/>
    <xf numFmtId="3" fontId="28" fillId="0" borderId="0" xfId="4" applyNumberFormat="1" applyFont="1" applyBorder="1"/>
    <xf numFmtId="4" fontId="28" fillId="0" borderId="0" xfId="4" applyFont="1" applyBorder="1"/>
    <xf numFmtId="4" fontId="27" fillId="0" borderId="0" xfId="4" applyFont="1"/>
    <xf numFmtId="4" fontId="47" fillId="0" borderId="0" xfId="4" applyFont="1" applyBorder="1"/>
    <xf numFmtId="3" fontId="47" fillId="0" borderId="0" xfId="4" applyNumberFormat="1" applyFont="1" applyBorder="1"/>
    <xf numFmtId="3" fontId="1" fillId="0" borderId="0" xfId="4" applyNumberFormat="1" applyFont="1" applyBorder="1"/>
    <xf numFmtId="4" fontId="4" fillId="0" borderId="37" xfId="4" applyFont="1" applyFill="1" applyBorder="1" applyAlignment="1">
      <alignment horizontal="left" vertical="center"/>
    </xf>
    <xf numFmtId="4" fontId="4" fillId="4" borderId="0" xfId="4" applyFill="1" applyBorder="1"/>
    <xf numFmtId="3" fontId="17" fillId="0" borderId="42" xfId="4" applyNumberFormat="1" applyFont="1" applyFill="1" applyBorder="1" applyAlignment="1">
      <alignment horizontal="right" vertical="center"/>
    </xf>
    <xf numFmtId="3" fontId="18" fillId="1" borderId="33" xfId="4" applyNumberFormat="1" applyFont="1" applyFill="1" applyBorder="1" applyAlignment="1">
      <alignment horizontal="right" vertical="center"/>
    </xf>
    <xf numFmtId="3" fontId="46" fillId="0" borderId="43" xfId="4" applyNumberFormat="1" applyFont="1" applyFill="1" applyBorder="1" applyAlignment="1">
      <alignment horizontal="right" vertical="center"/>
    </xf>
    <xf numFmtId="3" fontId="4" fillId="0" borderId="0" xfId="4" applyNumberFormat="1" applyFont="1" applyFill="1" applyBorder="1"/>
    <xf numFmtId="0" fontId="5" fillId="0" borderId="0" xfId="0" applyFont="1"/>
    <xf numFmtId="49" fontId="47" fillId="0" borderId="0" xfId="4" applyNumberFormat="1" applyFont="1" applyFill="1" applyAlignment="1">
      <alignment horizontal="left" vertical="center"/>
    </xf>
    <xf numFmtId="3" fontId="51" fillId="2" borderId="30" xfId="4" applyNumberFormat="1" applyFont="1" applyFill="1" applyBorder="1" applyAlignment="1">
      <alignment horizontal="right" vertical="center"/>
    </xf>
    <xf numFmtId="3" fontId="51" fillId="2" borderId="34" xfId="4" applyNumberFormat="1" applyFont="1" applyFill="1" applyBorder="1" applyAlignment="1">
      <alignment horizontal="right" vertical="center"/>
    </xf>
    <xf numFmtId="3" fontId="51" fillId="0" borderId="30" xfId="4" applyNumberFormat="1" applyFont="1" applyFill="1" applyBorder="1" applyAlignment="1">
      <alignment horizontal="right" vertical="center"/>
    </xf>
    <xf numFmtId="3" fontId="46" fillId="3" borderId="32" xfId="4" applyNumberFormat="1" applyFont="1" applyFill="1" applyBorder="1" applyAlignment="1">
      <alignment horizontal="right" vertical="center"/>
    </xf>
    <xf numFmtId="3" fontId="46" fillId="3" borderId="4" xfId="4" applyNumberFormat="1" applyFont="1" applyFill="1" applyBorder="1" applyAlignment="1">
      <alignment horizontal="right" vertical="center"/>
    </xf>
    <xf numFmtId="3" fontId="46" fillId="3" borderId="1" xfId="4" applyNumberFormat="1" applyFont="1" applyFill="1" applyBorder="1" applyAlignment="1">
      <alignment horizontal="right" vertical="center"/>
    </xf>
    <xf numFmtId="3" fontId="46" fillId="3" borderId="0" xfId="4" applyNumberFormat="1" applyFont="1" applyFill="1" applyBorder="1" applyAlignment="1">
      <alignment horizontal="right" vertical="center"/>
    </xf>
    <xf numFmtId="3" fontId="46" fillId="3" borderId="33" xfId="4" applyNumberFormat="1" applyFont="1" applyFill="1" applyBorder="1" applyAlignment="1">
      <alignment horizontal="right" vertical="center"/>
    </xf>
    <xf numFmtId="3" fontId="46" fillId="2" borderId="0" xfId="4" applyNumberFormat="1" applyFont="1" applyFill="1" applyBorder="1" applyAlignment="1">
      <alignment horizontal="right" vertical="center"/>
    </xf>
    <xf numFmtId="3" fontId="46" fillId="2" borderId="33" xfId="4" applyNumberFormat="1" applyFont="1" applyFill="1" applyBorder="1" applyAlignment="1">
      <alignment horizontal="right" vertical="center"/>
    </xf>
    <xf numFmtId="3" fontId="46" fillId="3" borderId="30" xfId="4" applyNumberFormat="1" applyFont="1" applyFill="1" applyBorder="1" applyAlignment="1">
      <alignment horizontal="right" vertical="center"/>
    </xf>
    <xf numFmtId="3" fontId="46" fillId="3" borderId="51" xfId="4" applyNumberFormat="1" applyFont="1" applyFill="1" applyBorder="1" applyAlignment="1">
      <alignment horizontal="right" vertical="center"/>
    </xf>
    <xf numFmtId="3" fontId="46" fillId="2" borderId="30" xfId="4" applyNumberFormat="1" applyFont="1" applyFill="1" applyBorder="1" applyAlignment="1">
      <alignment horizontal="right" vertical="center"/>
    </xf>
    <xf numFmtId="3" fontId="46" fillId="2" borderId="51" xfId="4" applyNumberFormat="1" applyFont="1" applyFill="1" applyBorder="1" applyAlignment="1">
      <alignment horizontal="right" vertical="center"/>
    </xf>
    <xf numFmtId="3" fontId="46" fillId="2" borderId="1" xfId="4" applyNumberFormat="1" applyFont="1" applyFill="1" applyBorder="1" applyAlignment="1">
      <alignment horizontal="right" vertical="center"/>
    </xf>
    <xf numFmtId="3" fontId="46" fillId="2" borderId="34" xfId="4" applyNumberFormat="1" applyFont="1" applyFill="1" applyBorder="1" applyAlignment="1">
      <alignment horizontal="right" vertical="center"/>
    </xf>
    <xf numFmtId="3" fontId="46" fillId="2" borderId="4" xfId="1" applyNumberFormat="1" applyFont="1" applyFill="1" applyBorder="1" applyAlignment="1">
      <alignment horizontal="right" vertical="center"/>
    </xf>
    <xf numFmtId="3" fontId="46" fillId="2" borderId="4" xfId="4" applyNumberFormat="1" applyFont="1" applyFill="1" applyBorder="1" applyAlignment="1">
      <alignment horizontal="right" vertical="center"/>
    </xf>
    <xf numFmtId="3" fontId="46" fillId="3" borderId="34" xfId="4" applyNumberFormat="1" applyFont="1" applyFill="1" applyBorder="1" applyAlignment="1">
      <alignment horizontal="right" vertical="center"/>
    </xf>
    <xf numFmtId="3" fontId="46" fillId="2" borderId="13" xfId="4" applyNumberFormat="1" applyFont="1" applyFill="1" applyBorder="1" applyAlignment="1">
      <alignment horizontal="right" vertical="center"/>
    </xf>
    <xf numFmtId="3" fontId="46" fillId="3" borderId="13" xfId="4" applyNumberFormat="1" applyFont="1" applyFill="1" applyBorder="1" applyAlignment="1">
      <alignment horizontal="right" vertical="center"/>
    </xf>
    <xf numFmtId="3" fontId="49" fillId="2" borderId="47" xfId="4" applyNumberFormat="1" applyFont="1" applyFill="1" applyBorder="1" applyAlignment="1">
      <alignment horizontal="right" vertical="center"/>
    </xf>
    <xf numFmtId="3" fontId="46" fillId="2" borderId="54" xfId="4" applyNumberFormat="1" applyFont="1" applyFill="1" applyBorder="1" applyAlignment="1">
      <alignment horizontal="right" vertical="center"/>
    </xf>
    <xf numFmtId="3" fontId="46" fillId="3" borderId="4" xfId="1" applyNumberFormat="1" applyFont="1" applyFill="1" applyBorder="1" applyAlignment="1">
      <alignment horizontal="right" vertical="center"/>
    </xf>
    <xf numFmtId="3" fontId="46" fillId="2" borderId="45" xfId="4" applyNumberFormat="1" applyFont="1" applyFill="1" applyBorder="1" applyAlignment="1">
      <alignment horizontal="right" vertical="center"/>
    </xf>
    <xf numFmtId="3" fontId="46" fillId="2" borderId="53" xfId="4" applyNumberFormat="1" applyFont="1" applyFill="1" applyBorder="1" applyAlignment="1">
      <alignment horizontal="right" vertical="center"/>
    </xf>
    <xf numFmtId="3" fontId="46" fillId="2" borderId="39" xfId="4" applyNumberFormat="1" applyFont="1" applyFill="1" applyBorder="1" applyAlignment="1">
      <alignment horizontal="right" vertical="center"/>
    </xf>
    <xf numFmtId="4" fontId="4" fillId="2" borderId="0" xfId="4" applyFill="1"/>
    <xf numFmtId="164" fontId="39" fillId="2" borderId="4" xfId="4" applyNumberFormat="1" applyFont="1" applyFill="1" applyBorder="1" applyAlignment="1">
      <alignment horizontal="right" vertical="center"/>
    </xf>
    <xf numFmtId="164" fontId="39" fillId="2" borderId="34" xfId="4" applyNumberFormat="1" applyFont="1" applyFill="1" applyBorder="1" applyAlignment="1">
      <alignment horizontal="right" vertical="center"/>
    </xf>
    <xf numFmtId="4" fontId="46" fillId="3" borderId="33" xfId="4" applyFont="1" applyFill="1" applyBorder="1" applyAlignment="1">
      <alignment horizontal="right" vertical="center"/>
    </xf>
    <xf numFmtId="164" fontId="46" fillId="2" borderId="4" xfId="4" applyNumberFormat="1" applyFont="1" applyFill="1" applyBorder="1" applyAlignment="1">
      <alignment horizontal="right" vertical="center"/>
    </xf>
    <xf numFmtId="4" fontId="4" fillId="0" borderId="30" xfId="4" applyFont="1" applyFill="1" applyBorder="1" applyAlignment="1">
      <alignment horizontal="left" vertical="center"/>
    </xf>
    <xf numFmtId="164" fontId="46" fillId="2" borderId="51" xfId="4" applyNumberFormat="1" applyFont="1" applyFill="1" applyBorder="1" applyAlignment="1">
      <alignment horizontal="right" vertical="center"/>
    </xf>
    <xf numFmtId="3" fontId="47" fillId="2" borderId="45" xfId="4" applyNumberFormat="1" applyFont="1" applyFill="1" applyBorder="1" applyAlignment="1">
      <alignment horizontal="right" vertical="center"/>
    </xf>
    <xf numFmtId="3" fontId="49" fillId="2" borderId="37" xfId="4" applyNumberFormat="1" applyFont="1" applyFill="1" applyBorder="1" applyAlignment="1">
      <alignment horizontal="right" vertical="center"/>
    </xf>
    <xf numFmtId="3" fontId="49" fillId="2" borderId="53" xfId="4" applyNumberFormat="1" applyFont="1" applyFill="1" applyBorder="1" applyAlignment="1">
      <alignment horizontal="right" vertical="center"/>
    </xf>
    <xf numFmtId="3" fontId="49" fillId="2" borderId="44" xfId="4" applyNumberFormat="1" applyFont="1" applyFill="1" applyBorder="1" applyAlignment="1">
      <alignment horizontal="right" vertical="center"/>
    </xf>
    <xf numFmtId="3" fontId="49" fillId="2" borderId="46" xfId="4" applyNumberFormat="1" applyFont="1" applyFill="1" applyBorder="1" applyAlignment="1">
      <alignment horizontal="right" vertical="center"/>
    </xf>
    <xf numFmtId="3" fontId="46" fillId="0" borderId="30" xfId="4" applyNumberFormat="1" applyFont="1" applyBorder="1" applyAlignment="1">
      <alignment horizontal="right" vertical="center"/>
    </xf>
    <xf numFmtId="3" fontId="46" fillId="2" borderId="52" xfId="4" applyNumberFormat="1" applyFont="1" applyFill="1" applyBorder="1" applyAlignment="1">
      <alignment horizontal="right" vertical="center"/>
    </xf>
    <xf numFmtId="3" fontId="46" fillId="2" borderId="44" xfId="4" applyNumberFormat="1" applyFont="1" applyFill="1" applyBorder="1" applyAlignment="1">
      <alignment horizontal="right" vertical="center"/>
    </xf>
    <xf numFmtId="1" fontId="46" fillId="2" borderId="34" xfId="4" applyNumberFormat="1" applyFont="1" applyFill="1" applyBorder="1" applyAlignment="1">
      <alignment horizontal="right" vertical="center"/>
    </xf>
    <xf numFmtId="1" fontId="46" fillId="2" borderId="4" xfId="4" applyNumberFormat="1" applyFont="1" applyFill="1" applyBorder="1" applyAlignment="1">
      <alignment horizontal="right" vertical="center"/>
    </xf>
    <xf numFmtId="1" fontId="46" fillId="2" borderId="32" xfId="4" applyNumberFormat="1" applyFont="1" applyFill="1" applyBorder="1" applyAlignment="1">
      <alignment horizontal="right" vertical="center"/>
    </xf>
    <xf numFmtId="164" fontId="46" fillId="0" borderId="33" xfId="4" applyNumberFormat="1" applyFont="1" applyFill="1" applyBorder="1" applyAlignment="1">
      <alignment horizontal="right" vertical="center"/>
    </xf>
    <xf numFmtId="164" fontId="49" fillId="1" borderId="37" xfId="4" applyNumberFormat="1" applyFont="1" applyFill="1" applyBorder="1" applyAlignment="1">
      <alignment horizontal="right" vertical="center"/>
    </xf>
    <xf numFmtId="3" fontId="49" fillId="3" borderId="29" xfId="4" applyNumberFormat="1" applyFont="1" applyFill="1" applyBorder="1" applyAlignment="1">
      <alignment horizontal="right" vertical="center"/>
    </xf>
    <xf numFmtId="3" fontId="49" fillId="3" borderId="44" xfId="4" applyNumberFormat="1" applyFont="1" applyFill="1" applyBorder="1" applyAlignment="1">
      <alignment horizontal="right" vertical="center"/>
    </xf>
    <xf numFmtId="3" fontId="49" fillId="3" borderId="45" xfId="4" applyNumberFormat="1" applyFont="1" applyFill="1" applyBorder="1" applyAlignment="1">
      <alignment horizontal="right" vertical="center"/>
    </xf>
    <xf numFmtId="3" fontId="49" fillId="3" borderId="39" xfId="4" applyNumberFormat="1" applyFont="1" applyFill="1" applyBorder="1" applyAlignment="1">
      <alignment horizontal="right" vertical="center"/>
    </xf>
    <xf numFmtId="3" fontId="4" fillId="0" borderId="1" xfId="4" applyNumberFormat="1" applyFont="1" applyFill="1" applyBorder="1" applyAlignment="1">
      <alignment horizontal="left" vertical="center"/>
    </xf>
    <xf numFmtId="3" fontId="4" fillId="0" borderId="0" xfId="4" applyNumberFormat="1" applyFont="1" applyFill="1" applyBorder="1" applyAlignment="1">
      <alignment horizontal="left" vertical="center"/>
    </xf>
    <xf numFmtId="3" fontId="51" fillId="2" borderId="32" xfId="4" applyNumberFormat="1" applyFont="1" applyFill="1" applyBorder="1" applyAlignment="1">
      <alignment horizontal="right" vertical="center"/>
    </xf>
    <xf numFmtId="3" fontId="4" fillId="1" borderId="1" xfId="4" applyNumberFormat="1" applyFont="1" applyFill="1" applyBorder="1" applyAlignment="1">
      <alignment horizontal="left" vertical="center"/>
    </xf>
    <xf numFmtId="164" fontId="46" fillId="0" borderId="33" xfId="4" applyNumberFormat="1" applyFont="1" applyBorder="1" applyAlignment="1">
      <alignment horizontal="right" vertical="center"/>
    </xf>
    <xf numFmtId="164" fontId="46" fillId="2" borderId="34" xfId="4" applyNumberFormat="1" applyFont="1" applyFill="1" applyBorder="1" applyAlignment="1">
      <alignment horizontal="right" vertical="center"/>
    </xf>
    <xf numFmtId="164" fontId="46" fillId="0" borderId="4" xfId="4" applyNumberFormat="1" applyFont="1" applyBorder="1" applyAlignment="1">
      <alignment horizontal="right" vertical="center"/>
    </xf>
    <xf numFmtId="164" fontId="46" fillId="2" borderId="33" xfId="4" applyNumberFormat="1" applyFont="1" applyFill="1" applyBorder="1" applyAlignment="1">
      <alignment horizontal="right" vertical="center"/>
    </xf>
    <xf numFmtId="164" fontId="49" fillId="1" borderId="44" xfId="4" applyNumberFormat="1" applyFont="1" applyFill="1" applyBorder="1" applyAlignment="1">
      <alignment horizontal="right" vertical="center"/>
    </xf>
    <xf numFmtId="3" fontId="49" fillId="2" borderId="45" xfId="4" applyNumberFormat="1" applyFont="1" applyFill="1" applyBorder="1" applyAlignment="1">
      <alignment horizontal="right" vertical="center"/>
    </xf>
    <xf numFmtId="3" fontId="49" fillId="2" borderId="29" xfId="4" applyNumberFormat="1" applyFont="1" applyFill="1" applyBorder="1" applyAlignment="1">
      <alignment horizontal="right" vertical="center"/>
    </xf>
    <xf numFmtId="3" fontId="49" fillId="2" borderId="39" xfId="4" applyNumberFormat="1" applyFont="1" applyFill="1" applyBorder="1" applyAlignment="1">
      <alignment horizontal="right" vertical="center"/>
    </xf>
    <xf numFmtId="3" fontId="4" fillId="2" borderId="0" xfId="4" applyNumberFormat="1" applyFill="1"/>
    <xf numFmtId="3" fontId="46" fillId="3" borderId="33" xfId="1" applyNumberFormat="1" applyFont="1" applyFill="1" applyBorder="1" applyAlignment="1">
      <alignment horizontal="right" vertical="center"/>
    </xf>
    <xf numFmtId="3" fontId="46" fillId="3" borderId="45" xfId="4" applyNumberFormat="1" applyFont="1" applyFill="1" applyBorder="1" applyAlignment="1">
      <alignment horizontal="right" vertical="center"/>
    </xf>
    <xf numFmtId="3" fontId="46" fillId="3" borderId="52" xfId="4" applyNumberFormat="1" applyFont="1" applyFill="1" applyBorder="1" applyAlignment="1">
      <alignment horizontal="right" vertical="center"/>
    </xf>
    <xf numFmtId="3" fontId="46" fillId="3" borderId="53" xfId="4" applyNumberFormat="1" applyFont="1" applyFill="1" applyBorder="1" applyAlignment="1">
      <alignment horizontal="right" vertical="center"/>
    </xf>
    <xf numFmtId="3" fontId="46" fillId="3" borderId="46" xfId="4" applyNumberFormat="1" applyFont="1" applyFill="1" applyBorder="1" applyAlignment="1">
      <alignment horizontal="right" vertical="center"/>
    </xf>
    <xf numFmtId="164" fontId="52" fillId="2" borderId="0" xfId="4" applyNumberFormat="1" applyFont="1" applyFill="1" applyBorder="1" applyAlignment="1">
      <alignment horizontal="right" vertical="center"/>
    </xf>
    <xf numFmtId="3" fontId="46" fillId="2" borderId="41" xfId="4" applyNumberFormat="1" applyFont="1" applyFill="1" applyBorder="1" applyAlignment="1">
      <alignment horizontal="right" vertical="center"/>
    </xf>
    <xf numFmtId="164" fontId="51" fillId="2" borderId="32" xfId="4" applyNumberFormat="1" applyFont="1" applyFill="1" applyBorder="1" applyAlignment="1">
      <alignment horizontal="right" vertical="center"/>
    </xf>
    <xf numFmtId="164" fontId="51" fillId="2" borderId="33" xfId="4" applyNumberFormat="1" applyFont="1" applyFill="1" applyBorder="1" applyAlignment="1">
      <alignment horizontal="right" vertical="center"/>
    </xf>
    <xf numFmtId="164" fontId="51" fillId="2" borderId="4" xfId="4" applyNumberFormat="1" applyFont="1" applyFill="1" applyBorder="1" applyAlignment="1">
      <alignment horizontal="right" vertical="center"/>
    </xf>
    <xf numFmtId="3" fontId="46" fillId="2" borderId="33" xfId="1" applyNumberFormat="1" applyFont="1" applyFill="1" applyBorder="1" applyAlignment="1">
      <alignment horizontal="right" vertical="center"/>
    </xf>
    <xf numFmtId="164" fontId="51" fillId="2" borderId="33" xfId="1" applyNumberFormat="1" applyFont="1" applyFill="1" applyBorder="1" applyAlignment="1">
      <alignment horizontal="right" vertical="center"/>
    </xf>
    <xf numFmtId="3" fontId="46" fillId="2" borderId="34" xfId="1" applyNumberFormat="1" applyFont="1" applyFill="1" applyBorder="1" applyAlignment="1">
      <alignment horizontal="right" vertical="center"/>
    </xf>
    <xf numFmtId="164" fontId="53" fillId="2" borderId="33" xfId="4" applyNumberFormat="1" applyFont="1" applyFill="1" applyBorder="1" applyAlignment="1">
      <alignment horizontal="right" vertical="center"/>
    </xf>
    <xf numFmtId="3" fontId="46" fillId="2" borderId="37" xfId="4" applyNumberFormat="1" applyFont="1" applyFill="1" applyBorder="1" applyAlignment="1">
      <alignment horizontal="right" vertical="center"/>
    </xf>
    <xf numFmtId="3" fontId="46" fillId="2" borderId="53" xfId="1" applyNumberFormat="1" applyFont="1" applyFill="1" applyBorder="1" applyAlignment="1">
      <alignment horizontal="right" vertical="center"/>
    </xf>
    <xf numFmtId="165" fontId="46" fillId="3" borderId="44" xfId="4" applyNumberFormat="1" applyFont="1" applyFill="1" applyBorder="1" applyAlignment="1">
      <alignment horizontal="right" vertical="center"/>
    </xf>
    <xf numFmtId="165" fontId="46" fillId="3" borderId="29" xfId="4" applyNumberFormat="1" applyFont="1" applyFill="1" applyBorder="1" applyAlignment="1">
      <alignment horizontal="right" vertical="center"/>
    </xf>
    <xf numFmtId="164" fontId="46" fillId="3" borderId="45" xfId="4" applyNumberFormat="1" applyFont="1" applyFill="1" applyBorder="1" applyAlignment="1">
      <alignment horizontal="right" vertical="center"/>
    </xf>
    <xf numFmtId="3" fontId="49" fillId="2" borderId="52" xfId="4" applyNumberFormat="1" applyFont="1" applyFill="1" applyBorder="1" applyAlignment="1">
      <alignment horizontal="right" vertical="center"/>
    </xf>
    <xf numFmtId="4" fontId="55" fillId="5" borderId="0" xfId="4" applyFont="1" applyFill="1" applyAlignment="1">
      <alignment horizontal="left"/>
    </xf>
    <xf numFmtId="4" fontId="31" fillId="0" borderId="1" xfId="4" applyFont="1" applyFill="1" applyBorder="1" applyAlignment="1"/>
    <xf numFmtId="4" fontId="31" fillId="0" borderId="0" xfId="4" applyFont="1" applyFill="1" applyBorder="1" applyAlignment="1">
      <alignment horizontal="center"/>
    </xf>
    <xf numFmtId="4" fontId="31" fillId="0" borderId="0" xfId="4" applyFont="1" applyFill="1" applyBorder="1" applyAlignment="1"/>
    <xf numFmtId="4" fontId="31" fillId="0" borderId="7" xfId="4" applyFont="1" applyFill="1" applyBorder="1" applyAlignment="1">
      <alignment horizontal="center" vertical="center"/>
    </xf>
    <xf numFmtId="4" fontId="31" fillId="0" borderId="30" xfId="4" applyFont="1" applyFill="1" applyBorder="1" applyAlignment="1">
      <alignment horizontal="center" vertical="center"/>
    </xf>
    <xf numFmtId="4" fontId="31" fillId="0" borderId="31" xfId="4" applyFont="1" applyFill="1" applyBorder="1" applyAlignment="1">
      <alignment horizontal="center" vertical="center"/>
    </xf>
    <xf numFmtId="4" fontId="31" fillId="0" borderId="0" xfId="4" applyFont="1" applyFill="1" applyBorder="1" applyAlignment="1">
      <alignment horizontal="center" vertical="center"/>
    </xf>
    <xf numFmtId="4" fontId="31" fillId="0" borderId="32" xfId="4" applyFont="1" applyFill="1" applyBorder="1" applyAlignment="1">
      <alignment horizontal="center" vertical="center"/>
    </xf>
    <xf numFmtId="4" fontId="2" fillId="0" borderId="0" xfId="4" applyFont="1" applyFill="1" applyBorder="1" applyAlignment="1">
      <alignment horizontal="center"/>
    </xf>
    <xf numFmtId="4" fontId="57" fillId="0" borderId="0" xfId="4" applyFont="1" applyFill="1" applyBorder="1"/>
    <xf numFmtId="4" fontId="2" fillId="0" borderId="0" xfId="4" applyFont="1" applyFill="1" applyBorder="1"/>
    <xf numFmtId="4" fontId="2" fillId="5" borderId="0" xfId="4" applyFont="1" applyFill="1" applyBorder="1" applyAlignment="1">
      <alignment horizontal="left"/>
    </xf>
    <xf numFmtId="4" fontId="3" fillId="0" borderId="0" xfId="4" applyFont="1" applyBorder="1"/>
    <xf numFmtId="4" fontId="31" fillId="0" borderId="0" xfId="4" applyFont="1" applyBorder="1" applyAlignment="1">
      <alignment horizontal="center"/>
    </xf>
    <xf numFmtId="4" fontId="31" fillId="0" borderId="30" xfId="4" applyFont="1" applyBorder="1" applyAlignment="1">
      <alignment horizontal="center" vertical="center"/>
    </xf>
    <xf numFmtId="4" fontId="31" fillId="0" borderId="16" xfId="4" applyFont="1" applyBorder="1" applyAlignment="1">
      <alignment horizontal="center" vertical="center"/>
    </xf>
    <xf numFmtId="4" fontId="31" fillId="0" borderId="1" xfId="4" applyFont="1" applyBorder="1" applyAlignment="1">
      <alignment horizontal="center" vertical="center"/>
    </xf>
    <xf numFmtId="4" fontId="31" fillId="0" borderId="3" xfId="4" applyFont="1" applyBorder="1" applyAlignment="1">
      <alignment horizontal="center" vertical="center"/>
    </xf>
    <xf numFmtId="4" fontId="31" fillId="0" borderId="33" xfId="4" applyFont="1" applyBorder="1" applyAlignment="1">
      <alignment horizontal="center" vertical="center"/>
    </xf>
    <xf numFmtId="4" fontId="31" fillId="0" borderId="55" xfId="4" applyFont="1" applyBorder="1" applyAlignment="1">
      <alignment horizontal="center" vertical="center"/>
    </xf>
    <xf numFmtId="4" fontId="31" fillId="0" borderId="32" xfId="4" applyFont="1" applyBorder="1" applyAlignment="1">
      <alignment horizontal="center" vertical="center"/>
    </xf>
    <xf numFmtId="4" fontId="31" fillId="0" borderId="17" xfId="4" applyFont="1" applyBorder="1" applyAlignment="1">
      <alignment horizontal="center" vertical="center"/>
    </xf>
    <xf numFmtId="4" fontId="31" fillId="0" borderId="4" xfId="4" applyFont="1" applyBorder="1" applyAlignment="1">
      <alignment horizontal="center" vertical="center"/>
    </xf>
    <xf numFmtId="4" fontId="31" fillId="0" borderId="34" xfId="4" applyFont="1" applyBorder="1" applyAlignment="1">
      <alignment horizontal="center" vertical="center"/>
    </xf>
    <xf numFmtId="4" fontId="31" fillId="0" borderId="56" xfId="4" applyFont="1" applyBorder="1" applyAlignment="1">
      <alignment horizontal="center" vertical="center"/>
    </xf>
    <xf numFmtId="4" fontId="31" fillId="0" borderId="5" xfId="4" applyFont="1" applyBorder="1" applyAlignment="1">
      <alignment horizontal="center" vertical="center"/>
    </xf>
    <xf numFmtId="4" fontId="57" fillId="0" borderId="0" xfId="4" applyFont="1" applyBorder="1"/>
    <xf numFmtId="4" fontId="2" fillId="0" borderId="0" xfId="4" applyFont="1" applyBorder="1"/>
    <xf numFmtId="4" fontId="3" fillId="0" borderId="19" xfId="4" applyFont="1" applyBorder="1" applyAlignment="1">
      <alignment horizontal="center" vertical="center"/>
    </xf>
    <xf numFmtId="4" fontId="55" fillId="0" borderId="0" xfId="4" applyFont="1" applyBorder="1" applyAlignment="1">
      <alignment horizontal="left"/>
    </xf>
    <xf numFmtId="49" fontId="57" fillId="0" borderId="0" xfId="4" applyNumberFormat="1" applyFont="1" applyBorder="1"/>
    <xf numFmtId="49" fontId="2" fillId="0" borderId="0" xfId="4" applyNumberFormat="1" applyFont="1" applyBorder="1"/>
    <xf numFmtId="4" fontId="55" fillId="5" borderId="0" xfId="4" applyFont="1" applyFill="1" applyBorder="1" applyAlignment="1">
      <alignment horizontal="left"/>
    </xf>
    <xf numFmtId="4" fontId="31" fillId="0" borderId="13" xfId="4" applyFont="1" applyBorder="1" applyAlignment="1">
      <alignment horizontal="center" vertical="center"/>
    </xf>
    <xf numFmtId="4" fontId="31" fillId="0" borderId="57" xfId="4" applyFont="1" applyBorder="1" applyAlignment="1">
      <alignment horizontal="center" vertical="center"/>
    </xf>
    <xf numFmtId="4" fontId="47" fillId="0" borderId="0" xfId="4" applyFont="1" applyAlignment="1">
      <alignment horizontal="left"/>
    </xf>
    <xf numFmtId="49" fontId="57" fillId="5" borderId="0" xfId="4" applyNumberFormat="1" applyFont="1" applyFill="1" applyBorder="1"/>
    <xf numFmtId="4" fontId="57" fillId="5" borderId="0" xfId="4" applyFont="1" applyFill="1" applyBorder="1"/>
    <xf numFmtId="4" fontId="31" fillId="0" borderId="51" xfId="4" applyFont="1" applyBorder="1" applyAlignment="1">
      <alignment horizontal="center" vertical="center"/>
    </xf>
    <xf numFmtId="4" fontId="3" fillId="0" borderId="0" xfId="4" applyFont="1" applyFill="1" applyBorder="1"/>
    <xf numFmtId="4" fontId="31" fillId="0" borderId="4" xfId="4" applyFont="1" applyFill="1" applyBorder="1" applyAlignment="1">
      <alignment horizontal="center" vertical="center"/>
    </xf>
    <xf numFmtId="4" fontId="31" fillId="0" borderId="34" xfId="4" applyFont="1" applyFill="1" applyBorder="1" applyAlignment="1">
      <alignment horizontal="center" vertical="center"/>
    </xf>
    <xf numFmtId="4" fontId="31" fillId="0" borderId="5" xfId="4" applyFont="1" applyFill="1" applyBorder="1" applyAlignment="1">
      <alignment horizontal="center" vertical="center"/>
    </xf>
    <xf numFmtId="4" fontId="31" fillId="0" borderId="56" xfId="4" applyFont="1" applyFill="1" applyBorder="1" applyAlignment="1">
      <alignment horizontal="center" vertical="center"/>
    </xf>
    <xf numFmtId="4" fontId="31" fillId="0" borderId="17" xfId="4" applyFont="1" applyFill="1" applyBorder="1" applyAlignment="1">
      <alignment horizontal="center" vertical="center"/>
    </xf>
    <xf numFmtId="3" fontId="3" fillId="0" borderId="19" xfId="4" applyNumberFormat="1" applyFont="1" applyBorder="1" applyAlignment="1">
      <alignment horizontal="center" vertical="center"/>
    </xf>
    <xf numFmtId="3" fontId="31" fillId="0" borderId="0" xfId="4" applyNumberFormat="1" applyFont="1" applyBorder="1" applyAlignment="1">
      <alignment horizontal="center"/>
    </xf>
    <xf numFmtId="3" fontId="31" fillId="0" borderId="30" xfId="4" applyNumberFormat="1" applyFont="1" applyBorder="1" applyAlignment="1">
      <alignment horizontal="center" vertical="center"/>
    </xf>
    <xf numFmtId="3" fontId="31" fillId="0" borderId="1" xfId="4" applyNumberFormat="1" applyFont="1" applyBorder="1" applyAlignment="1">
      <alignment horizontal="center" vertical="center"/>
    </xf>
    <xf numFmtId="3" fontId="31" fillId="0" borderId="33" xfId="4" applyNumberFormat="1" applyFont="1" applyBorder="1" applyAlignment="1">
      <alignment horizontal="center" vertical="center"/>
    </xf>
    <xf numFmtId="3" fontId="31" fillId="0" borderId="32" xfId="4" applyNumberFormat="1" applyFont="1" applyBorder="1" applyAlignment="1">
      <alignment horizontal="center" vertical="center"/>
    </xf>
    <xf numFmtId="3" fontId="31" fillId="0" borderId="16" xfId="4" applyNumberFormat="1" applyFont="1" applyBorder="1" applyAlignment="1">
      <alignment horizontal="center" vertical="center"/>
    </xf>
    <xf numFmtId="3" fontId="31" fillId="0" borderId="3" xfId="4" applyNumberFormat="1" applyFont="1" applyBorder="1" applyAlignment="1">
      <alignment horizontal="center" vertical="center"/>
    </xf>
    <xf numFmtId="3" fontId="31" fillId="0" borderId="55" xfId="4" applyNumberFormat="1" applyFont="1" applyBorder="1" applyAlignment="1">
      <alignment horizontal="center" vertical="center"/>
    </xf>
    <xf numFmtId="3" fontId="31" fillId="0" borderId="17" xfId="4" applyNumberFormat="1" applyFont="1" applyBorder="1" applyAlignment="1">
      <alignment horizontal="center" vertical="center"/>
    </xf>
    <xf numFmtId="3" fontId="61" fillId="0" borderId="30" xfId="4" applyNumberFormat="1" applyFont="1" applyBorder="1" applyAlignment="1">
      <alignment horizontal="right" vertical="center"/>
    </xf>
    <xf numFmtId="4" fontId="4" fillId="0" borderId="4" xfId="4" applyFont="1" applyBorder="1" applyAlignment="1">
      <alignment horizontal="center" vertical="center"/>
    </xf>
    <xf numFmtId="4" fontId="3" fillId="0" borderId="19" xfId="4" applyFont="1" applyFill="1" applyBorder="1" applyAlignment="1">
      <alignment horizontal="center" vertical="center"/>
    </xf>
    <xf numFmtId="3" fontId="2" fillId="0" borderId="0" xfId="4" applyNumberFormat="1" applyFont="1" applyBorder="1"/>
    <xf numFmtId="3" fontId="2" fillId="0" borderId="0" xfId="4" applyNumberFormat="1" applyFont="1" applyFill="1" applyBorder="1"/>
    <xf numFmtId="4" fontId="31" fillId="0" borderId="58" xfId="4" applyFont="1" applyBorder="1" applyAlignment="1">
      <alignment horizontal="center" vertical="center"/>
    </xf>
    <xf numFmtId="0" fontId="0" fillId="0" borderId="0" xfId="0" applyBorder="1"/>
    <xf numFmtId="0" fontId="67" fillId="0" borderId="30" xfId="0" applyFont="1" applyBorder="1" applyAlignment="1">
      <alignment horizontal="left"/>
    </xf>
    <xf numFmtId="0" fontId="19" fillId="0" borderId="30" xfId="0" applyFont="1" applyBorder="1"/>
    <xf numFmtId="0" fontId="68" fillId="0" borderId="30" xfId="0" applyFont="1" applyBorder="1"/>
    <xf numFmtId="0" fontId="30" fillId="0" borderId="30" xfId="0" applyFont="1" applyBorder="1"/>
    <xf numFmtId="0" fontId="5" fillId="6" borderId="30" xfId="0" applyFont="1" applyFill="1" applyBorder="1"/>
    <xf numFmtId="0" fontId="0" fillId="6" borderId="0" xfId="0" applyFill="1"/>
    <xf numFmtId="0" fontId="67" fillId="0" borderId="30" xfId="0" applyFont="1" applyBorder="1"/>
    <xf numFmtId="0" fontId="69" fillId="0" borderId="30" xfId="0" applyFont="1" applyBorder="1"/>
    <xf numFmtId="0" fontId="70" fillId="6" borderId="30" xfId="0" applyFont="1" applyFill="1" applyBorder="1"/>
    <xf numFmtId="0" fontId="70" fillId="0" borderId="0" xfId="0" applyFont="1"/>
    <xf numFmtId="0" fontId="0" fillId="6" borderId="0" xfId="0" applyFill="1" applyBorder="1"/>
    <xf numFmtId="0" fontId="72" fillId="0" borderId="0" xfId="0" applyFont="1"/>
    <xf numFmtId="0" fontId="73" fillId="0" borderId="0" xfId="0" applyFont="1"/>
    <xf numFmtId="0" fontId="31" fillId="6" borderId="30" xfId="0" applyFont="1" applyFill="1" applyBorder="1"/>
    <xf numFmtId="0" fontId="63" fillId="0" borderId="0" xfId="5" applyFont="1" applyBorder="1"/>
    <xf numFmtId="0" fontId="62" fillId="0" borderId="0" xfId="5"/>
    <xf numFmtId="0" fontId="63" fillId="0" borderId="0" xfId="5" applyFont="1"/>
    <xf numFmtId="0" fontId="54" fillId="0" borderId="0" xfId="5" applyFont="1"/>
    <xf numFmtId="0" fontId="15" fillId="0" borderId="0" xfId="5" applyFont="1" applyBorder="1"/>
    <xf numFmtId="0" fontId="64" fillId="0" borderId="0" xfId="5" applyFont="1"/>
    <xf numFmtId="0" fontId="65" fillId="0" borderId="0" xfId="5" applyFont="1"/>
    <xf numFmtId="0" fontId="63" fillId="0" borderId="14" xfId="5" applyFont="1" applyBorder="1"/>
    <xf numFmtId="0" fontId="62" fillId="0" borderId="14" xfId="5" applyBorder="1"/>
    <xf numFmtId="0" fontId="64" fillId="0" borderId="14" xfId="5" applyFont="1" applyBorder="1"/>
    <xf numFmtId="0" fontId="16" fillId="0" borderId="14" xfId="5" applyFont="1" applyBorder="1"/>
    <xf numFmtId="0" fontId="59" fillId="0" borderId="14" xfId="5" applyFont="1" applyBorder="1"/>
    <xf numFmtId="0" fontId="1" fillId="0" borderId="30" xfId="5" applyFont="1" applyBorder="1"/>
    <xf numFmtId="0" fontId="62" fillId="0" borderId="0" xfId="5" applyBorder="1"/>
    <xf numFmtId="0" fontId="62" fillId="0" borderId="4" xfId="5" applyBorder="1"/>
    <xf numFmtId="0" fontId="17" fillId="0" borderId="4" xfId="5" applyFont="1" applyBorder="1"/>
    <xf numFmtId="0" fontId="17" fillId="0" borderId="33" xfId="5" applyFont="1" applyBorder="1"/>
    <xf numFmtId="0" fontId="18" fillId="0" borderId="33" xfId="5" applyFont="1" applyBorder="1" applyAlignment="1">
      <alignment horizontal="center"/>
    </xf>
    <xf numFmtId="0" fontId="18" fillId="0" borderId="4" xfId="5" applyFont="1" applyBorder="1" applyAlignment="1">
      <alignment horizontal="center"/>
    </xf>
    <xf numFmtId="0" fontId="47" fillId="0" borderId="4" xfId="5" applyFont="1" applyBorder="1" applyAlignment="1">
      <alignment horizontal="center"/>
    </xf>
    <xf numFmtId="0" fontId="43" fillId="0" borderId="4" xfId="5" applyFont="1" applyBorder="1" applyAlignment="1">
      <alignment horizontal="center"/>
    </xf>
    <xf numFmtId="0" fontId="48" fillId="0" borderId="4" xfId="5" applyFont="1" applyBorder="1" applyAlignment="1">
      <alignment horizontal="center"/>
    </xf>
    <xf numFmtId="0" fontId="1" fillId="0" borderId="16" xfId="5" applyFont="1" applyBorder="1"/>
    <xf numFmtId="0" fontId="62" fillId="0" borderId="2" xfId="5" applyBorder="1"/>
    <xf numFmtId="0" fontId="62" fillId="0" borderId="5" xfId="5" applyBorder="1"/>
    <xf numFmtId="0" fontId="17" fillId="0" borderId="5" xfId="5" applyFont="1" applyBorder="1"/>
    <xf numFmtId="0" fontId="43" fillId="0" borderId="5" xfId="5" applyFont="1" applyBorder="1" applyAlignment="1">
      <alignment horizontal="center"/>
    </xf>
    <xf numFmtId="0" fontId="48" fillId="0" borderId="5" xfId="5" applyFont="1" applyBorder="1" applyAlignment="1">
      <alignment horizontal="center"/>
    </xf>
    <xf numFmtId="0" fontId="66" fillId="0" borderId="5" xfId="5" applyFont="1" applyBorder="1"/>
    <xf numFmtId="3" fontId="62" fillId="0" borderId="41" xfId="5" applyNumberFormat="1" applyBorder="1"/>
    <xf numFmtId="3" fontId="62" fillId="0" borderId="50" xfId="5" applyNumberFormat="1" applyBorder="1"/>
    <xf numFmtId="0" fontId="15" fillId="0" borderId="30" xfId="5" applyFont="1" applyBorder="1"/>
    <xf numFmtId="0" fontId="17" fillId="0" borderId="0" xfId="5" applyFont="1"/>
    <xf numFmtId="3" fontId="16" fillId="0" borderId="33" xfId="5" applyNumberFormat="1" applyFont="1" applyBorder="1" applyAlignment="1">
      <alignment horizontal="right"/>
    </xf>
    <xf numFmtId="3" fontId="16" fillId="0" borderId="4" xfId="5" applyNumberFormat="1" applyFont="1" applyBorder="1" applyAlignment="1">
      <alignment horizontal="right"/>
    </xf>
    <xf numFmtId="3" fontId="16" fillId="0" borderId="4" xfId="5" applyNumberFormat="1" applyFont="1" applyFill="1" applyBorder="1" applyAlignment="1">
      <alignment horizontal="right"/>
    </xf>
    <xf numFmtId="0" fontId="50" fillId="0" borderId="59" xfId="5" applyFont="1" applyBorder="1"/>
    <xf numFmtId="0" fontId="17" fillId="0" borderId="14" xfId="5" applyFont="1" applyBorder="1"/>
    <xf numFmtId="0" fontId="17" fillId="0" borderId="60" xfId="5" applyFont="1" applyBorder="1"/>
    <xf numFmtId="3" fontId="16" fillId="0" borderId="61" xfId="5" applyNumberFormat="1" applyFont="1" applyBorder="1" applyAlignment="1">
      <alignment horizontal="right"/>
    </xf>
    <xf numFmtId="3" fontId="16" fillId="0" borderId="60" xfId="5" applyNumberFormat="1" applyFont="1" applyBorder="1" applyAlignment="1">
      <alignment horizontal="right"/>
    </xf>
    <xf numFmtId="3" fontId="16" fillId="0" borderId="60" xfId="5" applyNumberFormat="1" applyFont="1" applyFill="1" applyBorder="1" applyAlignment="1">
      <alignment horizontal="right"/>
    </xf>
    <xf numFmtId="3" fontId="68" fillId="0" borderId="61" xfId="5" applyNumberFormat="1" applyFont="1" applyFill="1" applyBorder="1"/>
    <xf numFmtId="0" fontId="62" fillId="6" borderId="0" xfId="5" applyFill="1"/>
    <xf numFmtId="0" fontId="62" fillId="6" borderId="4" xfId="5" applyFill="1" applyBorder="1"/>
    <xf numFmtId="3" fontId="16" fillId="6" borderId="4" xfId="5" applyNumberFormat="1" applyFont="1" applyFill="1" applyBorder="1" applyAlignment="1">
      <alignment horizontal="right"/>
    </xf>
    <xf numFmtId="3" fontId="62" fillId="0" borderId="4" xfId="5" applyNumberFormat="1" applyBorder="1"/>
    <xf numFmtId="0" fontId="62" fillId="6" borderId="0" xfId="5" applyFill="1" applyBorder="1"/>
    <xf numFmtId="3" fontId="71" fillId="6" borderId="33" xfId="5" applyNumberFormat="1" applyFont="1" applyFill="1" applyBorder="1" applyAlignment="1">
      <alignment horizontal="right"/>
    </xf>
    <xf numFmtId="0" fontId="72" fillId="0" borderId="0" xfId="5" applyFont="1"/>
    <xf numFmtId="0" fontId="73" fillId="0" borderId="0" xfId="5" applyFont="1"/>
    <xf numFmtId="0" fontId="5" fillId="0" borderId="0" xfId="5" applyFont="1"/>
    <xf numFmtId="0" fontId="20" fillId="0" borderId="30" xfId="5" applyFont="1" applyBorder="1"/>
    <xf numFmtId="0" fontId="5" fillId="6" borderId="59" xfId="5" applyFont="1" applyFill="1" applyBorder="1"/>
    <xf numFmtId="0" fontId="62" fillId="6" borderId="14" xfId="5" applyFill="1" applyBorder="1"/>
    <xf numFmtId="0" fontId="62" fillId="6" borderId="60" xfId="5" applyFill="1" applyBorder="1"/>
    <xf numFmtId="3" fontId="16" fillId="6" borderId="60" xfId="5" applyNumberFormat="1" applyFont="1" applyFill="1" applyBorder="1" applyAlignment="1">
      <alignment horizontal="right"/>
    </xf>
    <xf numFmtId="164" fontId="16" fillId="0" borderId="4" xfId="5" applyNumberFormat="1" applyFont="1" applyBorder="1" applyAlignment="1">
      <alignment horizontal="right"/>
    </xf>
    <xf numFmtId="9" fontId="16" fillId="0" borderId="4" xfId="6" applyFont="1" applyBorder="1" applyAlignment="1">
      <alignment horizontal="right"/>
    </xf>
    <xf numFmtId="3" fontId="16" fillId="0" borderId="4" xfId="5" applyNumberFormat="1" applyFont="1" applyBorder="1" applyAlignment="1">
      <alignment horizontal="center"/>
    </xf>
    <xf numFmtId="1" fontId="16" fillId="0" borderId="4" xfId="5" applyNumberFormat="1" applyFont="1" applyBorder="1" applyAlignment="1">
      <alignment horizontal="right"/>
    </xf>
    <xf numFmtId="164" fontId="16" fillId="6" borderId="60" xfId="5" applyNumberFormat="1" applyFont="1" applyFill="1" applyBorder="1" applyAlignment="1">
      <alignment horizontal="right"/>
    </xf>
    <xf numFmtId="0" fontId="74" fillId="0" borderId="0" xfId="5" applyFont="1"/>
    <xf numFmtId="0" fontId="68" fillId="0" borderId="14" xfId="5" applyFont="1" applyBorder="1"/>
    <xf numFmtId="0" fontId="5" fillId="0" borderId="30" xfId="5" applyFont="1" applyFill="1" applyBorder="1"/>
    <xf numFmtId="0" fontId="62" fillId="0" borderId="0" xfId="5" applyFill="1"/>
    <xf numFmtId="0" fontId="62" fillId="0" borderId="4" xfId="5" applyFill="1" applyBorder="1"/>
    <xf numFmtId="0" fontId="16" fillId="0" borderId="30" xfId="5" applyFont="1" applyBorder="1"/>
    <xf numFmtId="0" fontId="16" fillId="0" borderId="33" xfId="5" applyFont="1" applyBorder="1" applyAlignment="1">
      <alignment horizontal="right"/>
    </xf>
    <xf numFmtId="0" fontId="68" fillId="0" borderId="30" xfId="5" applyFont="1" applyBorder="1"/>
    <xf numFmtId="0" fontId="62" fillId="0" borderId="33" xfId="5" applyBorder="1"/>
    <xf numFmtId="0" fontId="16" fillId="0" borderId="4" xfId="5" applyFont="1" applyBorder="1" applyAlignment="1">
      <alignment horizontal="right"/>
    </xf>
    <xf numFmtId="0" fontId="77" fillId="0" borderId="30" xfId="5" applyFont="1" applyBorder="1"/>
    <xf numFmtId="0" fontId="75" fillId="0" borderId="30" xfId="5" applyFont="1" applyBorder="1"/>
    <xf numFmtId="0" fontId="28" fillId="0" borderId="30" xfId="5" applyFont="1" applyBorder="1"/>
    <xf numFmtId="0" fontId="5" fillId="6" borderId="30" xfId="5" applyFont="1" applyFill="1" applyBorder="1"/>
    <xf numFmtId="164" fontId="16" fillId="6" borderId="4" xfId="5" applyNumberFormat="1" applyFont="1" applyFill="1" applyBorder="1" applyAlignment="1">
      <alignment horizontal="right"/>
    </xf>
    <xf numFmtId="0" fontId="67" fillId="0" borderId="30" xfId="5" applyFont="1" applyBorder="1"/>
    <xf numFmtId="0" fontId="69" fillId="0" borderId="30" xfId="5" applyFont="1" applyBorder="1"/>
    <xf numFmtId="0" fontId="30" fillId="0" borderId="30" xfId="5" applyFont="1" applyBorder="1"/>
    <xf numFmtId="0" fontId="70" fillId="6" borderId="30" xfId="5" applyFont="1" applyFill="1" applyBorder="1"/>
    <xf numFmtId="0" fontId="70" fillId="0" borderId="30" xfId="5" applyFont="1" applyFill="1" applyBorder="1"/>
    <xf numFmtId="0" fontId="70" fillId="0" borderId="0" xfId="5" applyFont="1"/>
    <xf numFmtId="0" fontId="77" fillId="2" borderId="30" xfId="5" applyFont="1" applyFill="1" applyBorder="1"/>
    <xf numFmtId="0" fontId="62" fillId="2" borderId="0" xfId="5" applyFill="1"/>
    <xf numFmtId="0" fontId="62" fillId="2" borderId="4" xfId="5" applyFill="1" applyBorder="1"/>
    <xf numFmtId="3" fontId="16" fillId="2" borderId="4" xfId="5" applyNumberFormat="1" applyFont="1" applyFill="1" applyBorder="1" applyAlignment="1">
      <alignment horizontal="right"/>
    </xf>
    <xf numFmtId="0" fontId="78" fillId="0" borderId="0" xfId="5" applyFont="1"/>
    <xf numFmtId="0" fontId="19" fillId="0" borderId="30" xfId="5" applyFont="1" applyBorder="1"/>
    <xf numFmtId="0" fontId="62" fillId="6" borderId="16" xfId="5" applyFill="1" applyBorder="1"/>
    <xf numFmtId="0" fontId="62" fillId="6" borderId="2" xfId="5" applyFill="1" applyBorder="1"/>
    <xf numFmtId="0" fontId="62" fillId="6" borderId="5" xfId="5" applyFill="1" applyBorder="1"/>
    <xf numFmtId="164" fontId="16" fillId="6" borderId="5" xfId="5" applyNumberFormat="1" applyFont="1" applyFill="1" applyBorder="1" applyAlignment="1">
      <alignment horizontal="right"/>
    </xf>
    <xf numFmtId="164" fontId="16" fillId="2" borderId="0" xfId="5" applyNumberFormat="1" applyFont="1" applyFill="1" applyBorder="1" applyAlignment="1">
      <alignment horizontal="right"/>
    </xf>
    <xf numFmtId="164" fontId="16" fillId="0" borderId="0" xfId="5" applyNumberFormat="1" applyFont="1" applyBorder="1" applyAlignment="1">
      <alignment horizontal="right"/>
    </xf>
    <xf numFmtId="3" fontId="16" fillId="2" borderId="0" xfId="5" applyNumberFormat="1" applyFont="1" applyFill="1" applyBorder="1" applyAlignment="1">
      <alignment horizontal="right"/>
    </xf>
    <xf numFmtId="0" fontId="71" fillId="2" borderId="0" xfId="5" applyFont="1" applyFill="1" applyBorder="1" applyAlignment="1">
      <alignment horizontal="right"/>
    </xf>
    <xf numFmtId="0" fontId="79" fillId="0" borderId="0" xfId="5" applyFont="1"/>
    <xf numFmtId="0" fontId="80" fillId="0" borderId="0" xfId="5" applyFont="1"/>
    <xf numFmtId="0" fontId="18" fillId="0" borderId="33" xfId="5" applyFont="1" applyBorder="1" applyAlignment="1">
      <alignment horizontal="left"/>
    </xf>
    <xf numFmtId="3" fontId="68" fillId="0" borderId="0" xfId="5" applyNumberFormat="1" applyFont="1" applyFill="1"/>
    <xf numFmtId="3" fontId="68" fillId="0" borderId="33" xfId="5" applyNumberFormat="1" applyFont="1" applyFill="1" applyBorder="1"/>
    <xf numFmtId="3" fontId="17" fillId="0" borderId="33" xfId="5" applyNumberFormat="1" applyFont="1" applyFill="1" applyBorder="1"/>
    <xf numFmtId="3" fontId="16" fillId="0" borderId="62" xfId="5" applyNumberFormat="1" applyFont="1" applyBorder="1" applyAlignment="1">
      <alignment horizontal="right"/>
    </xf>
    <xf numFmtId="3" fontId="16" fillId="0" borderId="63" xfId="5" applyNumberFormat="1" applyFont="1" applyBorder="1" applyAlignment="1">
      <alignment horizontal="right"/>
    </xf>
    <xf numFmtId="1" fontId="18" fillId="6" borderId="33" xfId="5" applyNumberFormat="1" applyFont="1" applyFill="1" applyBorder="1" applyAlignment="1">
      <alignment horizontal="right"/>
    </xf>
    <xf numFmtId="0" fontId="18" fillId="6" borderId="33" xfId="5" applyFont="1" applyFill="1" applyBorder="1" applyAlignment="1">
      <alignment horizontal="right"/>
    </xf>
    <xf numFmtId="164" fontId="16" fillId="0" borderId="33" xfId="5" applyNumberFormat="1" applyFont="1" applyBorder="1" applyAlignment="1">
      <alignment horizontal="right"/>
    </xf>
    <xf numFmtId="1" fontId="16" fillId="6" borderId="60" xfId="5" applyNumberFormat="1" applyFont="1" applyFill="1" applyBorder="1" applyAlignment="1">
      <alignment horizontal="right"/>
    </xf>
    <xf numFmtId="3" fontId="16" fillId="0" borderId="61" xfId="5" applyNumberFormat="1" applyFont="1" applyFill="1" applyBorder="1" applyAlignment="1">
      <alignment horizontal="right"/>
    </xf>
    <xf numFmtId="3" fontId="17" fillId="0" borderId="0" xfId="5" applyNumberFormat="1" applyFont="1"/>
    <xf numFmtId="3" fontId="16" fillId="0" borderId="4" xfId="5" quotePrefix="1" applyNumberFormat="1" applyFont="1" applyBorder="1" applyAlignment="1">
      <alignment horizontal="right"/>
    </xf>
    <xf numFmtId="0" fontId="57" fillId="0" borderId="0" xfId="0" applyFont="1"/>
    <xf numFmtId="49" fontId="57" fillId="0" borderId="0" xfId="4" applyNumberFormat="1" applyFont="1" applyFill="1" applyBorder="1"/>
    <xf numFmtId="4" fontId="81" fillId="0" borderId="0" xfId="4" applyFont="1" applyFill="1" applyBorder="1"/>
    <xf numFmtId="4" fontId="12" fillId="0" borderId="0" xfId="4" applyFont="1" applyFill="1"/>
    <xf numFmtId="4" fontId="82" fillId="0" borderId="0" xfId="4" applyFont="1" applyFill="1" applyBorder="1"/>
    <xf numFmtId="164" fontId="12" fillId="0" borderId="0" xfId="4" applyNumberFormat="1" applyFont="1" applyBorder="1"/>
    <xf numFmtId="4" fontId="57" fillId="2" borderId="0" xfId="4" applyFont="1" applyFill="1" applyBorder="1"/>
    <xf numFmtId="4" fontId="0" fillId="1" borderId="1" xfId="4" applyFont="1" applyFill="1" applyBorder="1" applyAlignment="1">
      <alignment horizontal="left" vertical="center"/>
    </xf>
    <xf numFmtId="0" fontId="0" fillId="6" borderId="30" xfId="0" applyFill="1" applyBorder="1"/>
    <xf numFmtId="0" fontId="62" fillId="0" borderId="30" xfId="5" applyBorder="1"/>
    <xf numFmtId="164" fontId="84" fillId="0" borderId="0" xfId="0" applyNumberFormat="1" applyFont="1" applyBorder="1"/>
    <xf numFmtId="3" fontId="62" fillId="10" borderId="0" xfId="4" applyNumberFormat="1" applyFont="1" applyFill="1"/>
    <xf numFmtId="3" fontId="62" fillId="0" borderId="0" xfId="4" applyNumberFormat="1" applyFont="1"/>
    <xf numFmtId="3" fontId="84" fillId="10" borderId="0" xfId="4" applyNumberFormat="1" applyFont="1" applyFill="1" applyBorder="1"/>
    <xf numFmtId="3" fontId="62" fillId="10" borderId="0" xfId="4" applyNumberFormat="1" applyFont="1" applyFill="1" applyBorder="1"/>
    <xf numFmtId="3" fontId="62" fillId="0" borderId="0" xfId="4" applyNumberFormat="1" applyFont="1" applyBorder="1"/>
    <xf numFmtId="3" fontId="88" fillId="0" borderId="0" xfId="4" applyNumberFormat="1" applyFont="1" applyFill="1" applyBorder="1" applyAlignment="1">
      <alignment wrapText="1"/>
    </xf>
    <xf numFmtId="3" fontId="88" fillId="0" borderId="0" xfId="4" applyNumberFormat="1" applyFont="1" applyFill="1" applyBorder="1"/>
    <xf numFmtId="3" fontId="89" fillId="0" borderId="0" xfId="4" applyNumberFormat="1" applyFont="1" applyBorder="1"/>
    <xf numFmtId="3" fontId="76" fillId="0" borderId="0" xfId="4" applyNumberFormat="1" applyFont="1" applyBorder="1"/>
    <xf numFmtId="3" fontId="62" fillId="0" borderId="0" xfId="4" applyNumberFormat="1" applyFont="1" applyFill="1" applyBorder="1"/>
    <xf numFmtId="4" fontId="62" fillId="2" borderId="0" xfId="4" applyFont="1" applyFill="1"/>
    <xf numFmtId="4" fontId="92" fillId="2" borderId="0" xfId="4" applyFont="1" applyFill="1" applyAlignment="1">
      <alignment horizontal="left" vertical="center"/>
    </xf>
    <xf numFmtId="4" fontId="93" fillId="2" borderId="0" xfId="4" applyFont="1" applyFill="1"/>
    <xf numFmtId="4" fontId="86" fillId="2" borderId="0" xfId="4" applyFont="1" applyFill="1" applyBorder="1" applyAlignment="1">
      <alignment horizontal="left"/>
    </xf>
    <xf numFmtId="4" fontId="84" fillId="2" borderId="0" xfId="4" applyFont="1" applyFill="1" applyBorder="1"/>
    <xf numFmtId="4" fontId="62" fillId="2" borderId="0" xfId="4" applyFont="1" applyFill="1" applyBorder="1"/>
    <xf numFmtId="4" fontId="76" fillId="2" borderId="0" xfId="4" applyFont="1" applyFill="1" applyBorder="1"/>
    <xf numFmtId="4" fontId="91" fillId="2" borderId="0" xfId="4" applyFont="1" applyFill="1" applyBorder="1"/>
    <xf numFmtId="4" fontId="78" fillId="2" borderId="0" xfId="4" applyFont="1" applyFill="1" applyBorder="1"/>
    <xf numFmtId="4" fontId="76" fillId="2" borderId="0" xfId="4" applyFont="1" applyFill="1"/>
    <xf numFmtId="4" fontId="62" fillId="0" borderId="0" xfId="4" applyFont="1" applyFill="1" applyBorder="1"/>
    <xf numFmtId="4" fontId="94" fillId="2" borderId="0" xfId="4" applyFont="1" applyFill="1" applyBorder="1"/>
    <xf numFmtId="3" fontId="76" fillId="2" borderId="0" xfId="4" applyNumberFormat="1" applyFont="1" applyFill="1" applyBorder="1"/>
    <xf numFmtId="4" fontId="95" fillId="2" borderId="0" xfId="4" applyFont="1" applyFill="1" applyBorder="1"/>
    <xf numFmtId="3" fontId="95" fillId="2" borderId="0" xfId="4" applyNumberFormat="1" applyFont="1" applyFill="1" applyBorder="1"/>
    <xf numFmtId="3" fontId="96" fillId="2" borderId="0" xfId="4" applyNumberFormat="1" applyFont="1" applyFill="1" applyBorder="1"/>
    <xf numFmtId="4" fontId="85" fillId="2" borderId="0" xfId="4" applyFont="1" applyFill="1" applyAlignment="1">
      <alignment horizontal="left" vertical="center"/>
    </xf>
    <xf numFmtId="4" fontId="97" fillId="2" borderId="0" xfId="4" applyFont="1" applyFill="1"/>
    <xf numFmtId="4" fontId="97" fillId="10" borderId="0" xfId="4" applyFont="1" applyFill="1"/>
    <xf numFmtId="4" fontId="97" fillId="2" borderId="0" xfId="4" applyFont="1" applyFill="1" applyBorder="1"/>
    <xf numFmtId="4" fontId="97" fillId="10" borderId="0" xfId="4" applyFont="1" applyFill="1" applyBorder="1"/>
    <xf numFmtId="4" fontId="89" fillId="2" borderId="0" xfId="4" applyFont="1" applyFill="1" applyBorder="1"/>
    <xf numFmtId="4" fontId="97" fillId="0" borderId="0" xfId="4" applyFont="1" applyFill="1"/>
    <xf numFmtId="4" fontId="97" fillId="3" borderId="0" xfId="4" applyFont="1" applyFill="1"/>
    <xf numFmtId="4" fontId="97" fillId="11" borderId="0" xfId="4" applyFont="1" applyFill="1"/>
    <xf numFmtId="3" fontId="97" fillId="2" borderId="0" xfId="4" applyNumberFormat="1" applyFont="1" applyFill="1"/>
    <xf numFmtId="3" fontId="97" fillId="2" borderId="0" xfId="4" applyNumberFormat="1" applyFont="1" applyFill="1" applyBorder="1"/>
    <xf numFmtId="4" fontId="97" fillId="0" borderId="0" xfId="4" applyFont="1" applyFill="1" applyBorder="1"/>
    <xf numFmtId="49" fontId="90" fillId="2" borderId="0" xfId="4" applyNumberFormat="1" applyFont="1" applyFill="1" applyBorder="1"/>
    <xf numFmtId="0" fontId="86" fillId="0" borderId="0" xfId="0" applyFont="1" applyAlignment="1">
      <alignment horizontal="left" vertical="center"/>
    </xf>
    <xf numFmtId="0" fontId="87" fillId="0" borderId="0" xfId="0" applyFont="1" applyAlignment="1">
      <alignment vertical="center"/>
    </xf>
    <xf numFmtId="0" fontId="87" fillId="10" borderId="0" xfId="0" applyFont="1" applyFill="1" applyAlignment="1">
      <alignment vertical="center"/>
    </xf>
    <xf numFmtId="0" fontId="84" fillId="0" borderId="0" xfId="0" applyFont="1"/>
    <xf numFmtId="0" fontId="84" fillId="10" borderId="0" xfId="0" applyFont="1" applyFill="1"/>
    <xf numFmtId="0" fontId="97" fillId="10" borderId="0" xfId="0" applyFont="1" applyFill="1" applyAlignment="1">
      <alignment vertical="center"/>
    </xf>
    <xf numFmtId="0" fontId="97" fillId="0" borderId="0" xfId="0" applyFont="1" applyAlignment="1">
      <alignment vertical="center"/>
    </xf>
    <xf numFmtId="0" fontId="97" fillId="10" borderId="0" xfId="0" applyFont="1" applyFill="1"/>
    <xf numFmtId="0" fontId="97" fillId="0" borderId="0" xfId="0" applyFont="1"/>
    <xf numFmtId="0" fontId="97" fillId="7" borderId="0" xfId="0" applyFont="1" applyFill="1"/>
    <xf numFmtId="0" fontId="97" fillId="5" borderId="0" xfId="0" applyFont="1" applyFill="1"/>
    <xf numFmtId="0" fontId="62" fillId="10" borderId="0" xfId="0" applyFont="1" applyFill="1" applyBorder="1"/>
    <xf numFmtId="0" fontId="62" fillId="0" borderId="0" xfId="0" applyFont="1" applyBorder="1"/>
    <xf numFmtId="0" fontId="97" fillId="0" borderId="0" xfId="0" applyFont="1" applyFill="1" applyBorder="1"/>
    <xf numFmtId="3" fontId="97" fillId="0" borderId="0" xfId="0" applyNumberFormat="1" applyFont="1" applyFill="1" applyBorder="1"/>
    <xf numFmtId="164" fontId="62" fillId="0" borderId="0" xfId="0" applyNumberFormat="1" applyFont="1" applyBorder="1"/>
    <xf numFmtId="49" fontId="91" fillId="0" borderId="0" xfId="4" applyNumberFormat="1" applyFont="1" applyBorder="1"/>
    <xf numFmtId="4" fontId="78" fillId="0" borderId="0" xfId="4" applyFont="1" applyBorder="1"/>
    <xf numFmtId="0" fontId="97" fillId="0" borderId="0" xfId="0" applyFont="1" applyBorder="1" applyAlignment="1">
      <alignment horizontal="left" vertical="center"/>
    </xf>
    <xf numFmtId="3" fontId="93" fillId="0" borderId="0" xfId="0" applyNumberFormat="1" applyFont="1" applyBorder="1"/>
    <xf numFmtId="0" fontId="97" fillId="0" borderId="0" xfId="0" applyFont="1" applyBorder="1" applyAlignment="1">
      <alignment horizontal="center" vertical="top"/>
    </xf>
    <xf numFmtId="0" fontId="97" fillId="0" borderId="0" xfId="0" applyFont="1" applyBorder="1" applyAlignment="1">
      <alignment horizontal="center" vertical="top" wrapText="1"/>
    </xf>
    <xf numFmtId="0" fontId="97" fillId="0" borderId="0" xfId="0" applyFont="1" applyBorder="1" applyAlignment="1">
      <alignment horizontal="center" vertical="center"/>
    </xf>
    <xf numFmtId="164" fontId="97" fillId="0" borderId="0" xfId="0" applyNumberFormat="1" applyFont="1" applyBorder="1" applyAlignment="1">
      <alignment horizontal="center" vertical="top"/>
    </xf>
    <xf numFmtId="164" fontId="97" fillId="0" borderId="0" xfId="0" applyNumberFormat="1" applyFont="1" applyBorder="1" applyAlignment="1">
      <alignment horizontal="center" vertical="top" wrapText="1"/>
    </xf>
    <xf numFmtId="0" fontId="97" fillId="0" borderId="0" xfId="0" applyFont="1" applyBorder="1"/>
    <xf numFmtId="0" fontId="62" fillId="0" borderId="0" xfId="0" applyFont="1" applyFill="1" applyBorder="1"/>
    <xf numFmtId="0" fontId="97" fillId="0" borderId="0" xfId="0" quotePrefix="1" applyFont="1" applyBorder="1" applyAlignment="1">
      <alignment horizontal="left"/>
    </xf>
    <xf numFmtId="0" fontId="86" fillId="0" borderId="0" xfId="0" applyFont="1" applyAlignment="1">
      <alignment vertical="center"/>
    </xf>
    <xf numFmtId="0" fontId="86" fillId="10" borderId="0" xfId="0" applyFont="1" applyFill="1" applyAlignment="1">
      <alignment vertical="center"/>
    </xf>
    <xf numFmtId="0" fontId="98" fillId="0" borderId="0" xfId="0" applyFont="1" applyFill="1" applyBorder="1" applyAlignment="1">
      <alignment horizontal="left" vertical="center"/>
    </xf>
    <xf numFmtId="3" fontId="98" fillId="0" borderId="0" xfId="0" applyNumberFormat="1" applyFont="1" applyFill="1" applyBorder="1"/>
    <xf numFmtId="0" fontId="99" fillId="0" borderId="0" xfId="0" applyFont="1" applyBorder="1" applyAlignment="1">
      <alignment vertical="top"/>
    </xf>
    <xf numFmtId="3" fontId="98" fillId="0" borderId="0" xfId="0" applyNumberFormat="1" applyFont="1" applyBorder="1"/>
    <xf numFmtId="0" fontId="85" fillId="0" borderId="0" xfId="0" applyFont="1" applyAlignment="1">
      <alignment vertical="center"/>
    </xf>
    <xf numFmtId="0" fontId="100" fillId="0" borderId="0" xfId="0" applyFont="1" applyAlignment="1">
      <alignment vertical="center"/>
    </xf>
    <xf numFmtId="0" fontId="100" fillId="10" borderId="0" xfId="0" applyFont="1" applyFill="1" applyAlignment="1">
      <alignment vertical="center"/>
    </xf>
    <xf numFmtId="0" fontId="89" fillId="0" borderId="0" xfId="0" quotePrefix="1" applyFont="1" applyBorder="1" applyAlignment="1">
      <alignment horizontal="left"/>
    </xf>
    <xf numFmtId="0" fontId="90" fillId="10" borderId="0" xfId="0" applyFont="1" applyFill="1" applyAlignment="1">
      <alignment vertical="center"/>
    </xf>
    <xf numFmtId="0" fontId="90" fillId="0" borderId="0" xfId="0" applyFont="1" applyAlignment="1">
      <alignment vertical="center"/>
    </xf>
    <xf numFmtId="0" fontId="89" fillId="0" borderId="64" xfId="0" applyFont="1" applyFill="1" applyBorder="1" applyAlignment="1">
      <alignment horizontal="left" vertical="center"/>
    </xf>
    <xf numFmtId="3" fontId="89" fillId="0" borderId="62" xfId="4" applyNumberFormat="1" applyFont="1" applyFill="1" applyBorder="1" applyAlignment="1">
      <alignment horizontal="right" vertical="center"/>
    </xf>
    <xf numFmtId="3" fontId="89" fillId="0" borderId="62" xfId="0" applyNumberFormat="1" applyFont="1" applyFill="1" applyBorder="1" applyAlignment="1">
      <alignment vertical="center"/>
    </xf>
    <xf numFmtId="0" fontId="89" fillId="7" borderId="30" xfId="0" applyFont="1" applyFill="1" applyBorder="1" applyAlignment="1">
      <alignment horizontal="left" vertical="center"/>
    </xf>
    <xf numFmtId="3" fontId="97" fillId="7" borderId="33" xfId="0" applyNumberFormat="1" applyFont="1" applyFill="1" applyBorder="1"/>
    <xf numFmtId="0" fontId="89" fillId="10" borderId="30" xfId="0" applyFont="1" applyFill="1" applyBorder="1" applyAlignment="1">
      <alignment horizontal="left" vertical="center"/>
    </xf>
    <xf numFmtId="3" fontId="97" fillId="10" borderId="33" xfId="0" applyNumberFormat="1" applyFont="1" applyFill="1" applyBorder="1"/>
    <xf numFmtId="3" fontId="97" fillId="10" borderId="4" xfId="0" applyNumberFormat="1" applyFont="1" applyFill="1" applyBorder="1"/>
    <xf numFmtId="0" fontId="97" fillId="7" borderId="30" xfId="0" applyFont="1" applyFill="1" applyBorder="1" applyAlignment="1">
      <alignment horizontal="left" vertical="center"/>
    </xf>
    <xf numFmtId="3" fontId="97" fillId="7" borderId="4" xfId="0" applyNumberFormat="1" applyFont="1" applyFill="1" applyBorder="1"/>
    <xf numFmtId="0" fontId="97" fillId="0" borderId="30" xfId="0" applyFont="1" applyFill="1" applyBorder="1" applyAlignment="1">
      <alignment horizontal="left" vertical="center"/>
    </xf>
    <xf numFmtId="3" fontId="97" fillId="0" borderId="33" xfId="0" applyNumberFormat="1" applyFont="1" applyFill="1" applyBorder="1"/>
    <xf numFmtId="3" fontId="97" fillId="0" borderId="4" xfId="0" applyNumberFormat="1" applyFont="1" applyFill="1" applyBorder="1"/>
    <xf numFmtId="0" fontId="97" fillId="0" borderId="59" xfId="0" applyFont="1" applyFill="1" applyBorder="1" applyAlignment="1">
      <alignment horizontal="left" vertical="center"/>
    </xf>
    <xf numFmtId="3" fontId="97" fillId="0" borderId="61" xfId="0" applyNumberFormat="1" applyFont="1" applyFill="1" applyBorder="1"/>
    <xf numFmtId="3" fontId="97" fillId="0" borderId="60" xfId="0" applyNumberFormat="1" applyFont="1" applyFill="1" applyBorder="1"/>
    <xf numFmtId="0" fontId="97" fillId="10" borderId="0" xfId="0" applyFont="1" applyFill="1" applyBorder="1"/>
    <xf numFmtId="0" fontId="89" fillId="0" borderId="62" xfId="0" applyFont="1" applyFill="1" applyBorder="1" applyAlignment="1">
      <alignment horizontal="left" vertical="center"/>
    </xf>
    <xf numFmtId="3" fontId="89" fillId="0" borderId="62" xfId="0" applyNumberFormat="1" applyFont="1" applyFill="1" applyBorder="1"/>
    <xf numFmtId="1" fontId="89" fillId="0" borderId="62" xfId="4" applyNumberFormat="1" applyFont="1" applyFill="1" applyBorder="1" applyAlignment="1">
      <alignment horizontal="right" vertical="center"/>
    </xf>
    <xf numFmtId="0" fontId="89" fillId="7" borderId="33" xfId="0" applyFont="1" applyFill="1" applyBorder="1" applyAlignment="1">
      <alignment horizontal="left" vertical="center"/>
    </xf>
    <xf numFmtId="3" fontId="89" fillId="7" borderId="33" xfId="0" applyNumberFormat="1" applyFont="1" applyFill="1" applyBorder="1"/>
    <xf numFmtId="0" fontId="89" fillId="10" borderId="33" xfId="0" applyFont="1" applyFill="1" applyBorder="1" applyAlignment="1">
      <alignment horizontal="left" vertical="center"/>
    </xf>
    <xf numFmtId="0" fontId="97" fillId="7" borderId="33" xfId="0" applyFont="1" applyFill="1" applyBorder="1" applyAlignment="1">
      <alignment horizontal="left" vertical="center"/>
    </xf>
    <xf numFmtId="0" fontId="97" fillId="0" borderId="33" xfId="0" applyFont="1" applyFill="1" applyBorder="1" applyAlignment="1">
      <alignment horizontal="left" vertical="center"/>
    </xf>
    <xf numFmtId="3" fontId="89" fillId="7" borderId="4" xfId="0" applyNumberFormat="1" applyFont="1" applyFill="1" applyBorder="1"/>
    <xf numFmtId="0" fontId="89" fillId="0" borderId="61" xfId="0" applyFont="1" applyFill="1" applyBorder="1" applyAlignment="1">
      <alignment horizontal="left" vertical="center"/>
    </xf>
    <xf numFmtId="3" fontId="89" fillId="0" borderId="61" xfId="0" applyNumberFormat="1" applyFont="1" applyFill="1" applyBorder="1"/>
    <xf numFmtId="3" fontId="89" fillId="0" borderId="60" xfId="0" applyNumberFormat="1" applyFont="1" applyFill="1" applyBorder="1"/>
    <xf numFmtId="4" fontId="100" fillId="2" borderId="0" xfId="4" applyFont="1" applyFill="1"/>
    <xf numFmtId="4" fontId="100" fillId="2" borderId="0" xfId="4" applyFont="1" applyFill="1" applyBorder="1"/>
    <xf numFmtId="4" fontId="89" fillId="0" borderId="62" xfId="4" applyFont="1" applyFill="1" applyBorder="1" applyAlignment="1">
      <alignment horizontal="left" vertical="center"/>
    </xf>
    <xf numFmtId="4" fontId="89" fillId="7" borderId="33" xfId="4" applyFont="1" applyFill="1" applyBorder="1" applyAlignment="1">
      <alignment horizontal="left" vertical="center"/>
    </xf>
    <xf numFmtId="165" fontId="89" fillId="7" borderId="33" xfId="4" applyNumberFormat="1" applyFont="1" applyFill="1" applyBorder="1" applyAlignment="1">
      <alignment horizontal="right" vertical="center"/>
    </xf>
    <xf numFmtId="164" fontId="89" fillId="7" borderId="0" xfId="4" applyNumberFormat="1" applyFont="1" applyFill="1" applyBorder="1" applyAlignment="1">
      <alignment horizontal="right" vertical="center"/>
    </xf>
    <xf numFmtId="164" fontId="89" fillId="7" borderId="30" xfId="4" applyNumberFormat="1" applyFont="1" applyFill="1" applyBorder="1" applyAlignment="1">
      <alignment horizontal="right" vertical="center"/>
    </xf>
    <xf numFmtId="4" fontId="97" fillId="0" borderId="33" xfId="4" applyFont="1" applyFill="1" applyBorder="1" applyAlignment="1">
      <alignment horizontal="left" vertical="center"/>
    </xf>
    <xf numFmtId="165" fontId="97" fillId="0" borderId="33" xfId="4" applyNumberFormat="1" applyFont="1" applyFill="1" applyBorder="1" applyAlignment="1">
      <alignment horizontal="right" vertical="center"/>
    </xf>
    <xf numFmtId="164" fontId="97" fillId="0" borderId="0" xfId="4" applyNumberFormat="1" applyFont="1" applyFill="1" applyBorder="1" applyAlignment="1">
      <alignment horizontal="right" vertical="center"/>
    </xf>
    <xf numFmtId="164" fontId="97" fillId="0" borderId="30" xfId="4" applyNumberFormat="1" applyFont="1" applyFill="1" applyBorder="1" applyAlignment="1">
      <alignment horizontal="right" vertical="center"/>
    </xf>
    <xf numFmtId="4" fontId="97" fillId="7" borderId="33" xfId="4" applyFont="1" applyFill="1" applyBorder="1" applyAlignment="1">
      <alignment horizontal="left" vertical="center"/>
    </xf>
    <xf numFmtId="165" fontId="97" fillId="7" borderId="33" xfId="4" applyNumberFormat="1" applyFont="1" applyFill="1" applyBorder="1" applyAlignment="1">
      <alignment horizontal="right" vertical="center"/>
    </xf>
    <xf numFmtId="164" fontId="97" fillId="7" borderId="0" xfId="4" applyNumberFormat="1" applyFont="1" applyFill="1" applyBorder="1" applyAlignment="1">
      <alignment horizontal="right" vertical="center"/>
    </xf>
    <xf numFmtId="164" fontId="97" fillId="7" borderId="30" xfId="4" applyNumberFormat="1" applyFont="1" applyFill="1" applyBorder="1" applyAlignment="1">
      <alignment horizontal="right" vertical="center"/>
    </xf>
    <xf numFmtId="3" fontId="97" fillId="10" borderId="33" xfId="4" applyNumberFormat="1" applyFont="1" applyFill="1" applyBorder="1" applyAlignment="1">
      <alignment horizontal="left" vertical="center"/>
    </xf>
    <xf numFmtId="165" fontId="97" fillId="10" borderId="33" xfId="4" applyNumberFormat="1" applyFont="1" applyFill="1" applyBorder="1" applyAlignment="1">
      <alignment horizontal="right" vertical="center"/>
    </xf>
    <xf numFmtId="164" fontId="97" fillId="10" borderId="0" xfId="4" applyNumberFormat="1" applyFont="1" applyFill="1" applyBorder="1" applyAlignment="1">
      <alignment horizontal="right" vertical="center"/>
    </xf>
    <xf numFmtId="164" fontId="97" fillId="10" borderId="30" xfId="4" applyNumberFormat="1" applyFont="1" applyFill="1" applyBorder="1" applyAlignment="1">
      <alignment horizontal="right" vertical="center"/>
    </xf>
    <xf numFmtId="4" fontId="89" fillId="10" borderId="33" xfId="4" applyFont="1" applyFill="1" applyBorder="1" applyAlignment="1">
      <alignment horizontal="left" vertical="center"/>
    </xf>
    <xf numFmtId="165" fontId="89" fillId="10" borderId="33" xfId="4" applyNumberFormat="1" applyFont="1" applyFill="1" applyBorder="1" applyAlignment="1">
      <alignment horizontal="right" vertical="center"/>
    </xf>
    <xf numFmtId="164" fontId="89" fillId="10" borderId="0" xfId="4" applyNumberFormat="1" applyFont="1" applyFill="1" applyBorder="1" applyAlignment="1">
      <alignment horizontal="right" vertical="center"/>
    </xf>
    <xf numFmtId="164" fontId="89" fillId="10" borderId="30" xfId="4" applyNumberFormat="1" applyFont="1" applyFill="1" applyBorder="1" applyAlignment="1">
      <alignment horizontal="right" vertical="center"/>
    </xf>
    <xf numFmtId="4" fontId="97" fillId="10" borderId="33" xfId="4" applyFont="1" applyFill="1" applyBorder="1" applyAlignment="1">
      <alignment horizontal="left" vertical="center"/>
    </xf>
    <xf numFmtId="4" fontId="97" fillId="0" borderId="61" xfId="4" applyFont="1" applyFill="1" applyBorder="1" applyAlignment="1">
      <alignment horizontal="left" vertical="center"/>
    </xf>
    <xf numFmtId="165" fontId="97" fillId="0" borderId="61" xfId="4" applyNumberFormat="1" applyFont="1" applyFill="1" applyBorder="1" applyAlignment="1">
      <alignment horizontal="right" vertical="center"/>
    </xf>
    <xf numFmtId="164" fontId="97" fillId="0" borderId="14" xfId="4" applyNumberFormat="1" applyFont="1" applyFill="1" applyBorder="1" applyAlignment="1">
      <alignment horizontal="right" vertical="center"/>
    </xf>
    <xf numFmtId="164" fontId="97" fillId="0" borderId="59" xfId="4" applyNumberFormat="1" applyFont="1" applyFill="1" applyBorder="1" applyAlignment="1">
      <alignment horizontal="right" vertical="center"/>
    </xf>
    <xf numFmtId="3" fontId="89" fillId="0" borderId="62" xfId="4" applyNumberFormat="1" applyFont="1" applyFill="1" applyBorder="1" applyAlignment="1">
      <alignment horizontal="left" vertical="center"/>
    </xf>
    <xf numFmtId="3" fontId="89" fillId="0" borderId="4" xfId="4" applyNumberFormat="1" applyFont="1" applyFill="1" applyBorder="1" applyAlignment="1">
      <alignment horizontal="right" vertical="center"/>
    </xf>
    <xf numFmtId="3" fontId="89" fillId="7" borderId="33" xfId="4" applyNumberFormat="1" applyFont="1" applyFill="1" applyBorder="1" applyAlignment="1">
      <alignment horizontal="right" vertical="center"/>
    </xf>
    <xf numFmtId="3" fontId="97" fillId="0" borderId="33" xfId="4" applyNumberFormat="1" applyFont="1" applyFill="1" applyBorder="1" applyAlignment="1">
      <alignment horizontal="right" vertical="center"/>
    </xf>
    <xf numFmtId="3" fontId="97" fillId="7" borderId="33" xfId="4" applyNumberFormat="1" applyFont="1" applyFill="1" applyBorder="1" applyAlignment="1">
      <alignment horizontal="right" vertical="center"/>
    </xf>
    <xf numFmtId="3" fontId="97" fillId="10" borderId="33" xfId="4" applyNumberFormat="1" applyFont="1" applyFill="1" applyBorder="1" applyAlignment="1">
      <alignment horizontal="right" vertical="center"/>
    </xf>
    <xf numFmtId="3" fontId="89" fillId="10" borderId="33" xfId="4" applyNumberFormat="1" applyFont="1" applyFill="1" applyBorder="1" applyAlignment="1">
      <alignment horizontal="right" vertical="center"/>
    </xf>
    <xf numFmtId="3" fontId="97" fillId="7" borderId="33" xfId="4" applyNumberFormat="1" applyFont="1" applyFill="1" applyBorder="1"/>
    <xf numFmtId="3" fontId="97" fillId="0" borderId="33" xfId="4" applyNumberFormat="1" applyFont="1" applyFill="1" applyBorder="1"/>
    <xf numFmtId="3" fontId="89" fillId="7" borderId="61" xfId="4" applyNumberFormat="1" applyFont="1" applyFill="1" applyBorder="1"/>
    <xf numFmtId="3" fontId="89" fillId="7" borderId="61" xfId="4" applyNumberFormat="1" applyFont="1" applyFill="1" applyBorder="1" applyAlignment="1">
      <alignment horizontal="right" vertical="center"/>
    </xf>
    <xf numFmtId="0" fontId="97" fillId="10" borderId="61" xfId="0" applyFont="1" applyFill="1" applyBorder="1" applyAlignment="1">
      <alignment vertical="center" wrapText="1"/>
    </xf>
    <xf numFmtId="4" fontId="89" fillId="2" borderId="62" xfId="4" applyFont="1" applyFill="1" applyBorder="1" applyAlignment="1">
      <alignment horizontal="left" vertical="center"/>
    </xf>
    <xf numFmtId="3" fontId="89" fillId="2" borderId="62" xfId="4" applyNumberFormat="1" applyFont="1" applyFill="1" applyBorder="1" applyAlignment="1">
      <alignment horizontal="right" vertical="center"/>
    </xf>
    <xf numFmtId="3" fontId="97" fillId="7" borderId="33" xfId="4" applyNumberFormat="1" applyFont="1" applyFill="1" applyBorder="1" applyAlignment="1">
      <alignment horizontal="left" vertical="center"/>
    </xf>
    <xf numFmtId="4" fontId="97" fillId="8" borderId="0" xfId="4" applyFont="1" applyFill="1"/>
    <xf numFmtId="164" fontId="97" fillId="0" borderId="33" xfId="4" applyNumberFormat="1" applyFont="1" applyFill="1" applyBorder="1" applyAlignment="1">
      <alignment horizontal="left" vertical="center"/>
    </xf>
    <xf numFmtId="4" fontId="97" fillId="7" borderId="33" xfId="4" applyFont="1" applyFill="1" applyBorder="1"/>
    <xf numFmtId="3" fontId="97" fillId="0" borderId="61" xfId="1" applyNumberFormat="1" applyFont="1" applyFill="1" applyBorder="1" applyAlignment="1">
      <alignment horizontal="right" vertical="center"/>
    </xf>
    <xf numFmtId="4" fontId="97" fillId="0" borderId="0" xfId="4" applyFont="1" applyFill="1" applyBorder="1" applyAlignment="1">
      <alignment horizontal="left" vertical="center"/>
    </xf>
    <xf numFmtId="3" fontId="97" fillId="0" borderId="0" xfId="4" applyNumberFormat="1" applyFont="1" applyFill="1" applyBorder="1" applyAlignment="1">
      <alignment horizontal="right" vertical="center"/>
    </xf>
    <xf numFmtId="3" fontId="97" fillId="0" borderId="0" xfId="1" applyNumberFormat="1" applyFont="1" applyFill="1" applyBorder="1" applyAlignment="1">
      <alignment horizontal="right" vertical="center"/>
    </xf>
    <xf numFmtId="4" fontId="97" fillId="2" borderId="14" xfId="4" applyFont="1" applyFill="1" applyBorder="1"/>
    <xf numFmtId="0" fontId="97" fillId="0" borderId="61" xfId="0" applyFont="1" applyBorder="1" applyAlignment="1">
      <alignment vertical="center" wrapText="1"/>
    </xf>
    <xf numFmtId="3" fontId="89" fillId="2" borderId="63" xfId="4" applyNumberFormat="1" applyFont="1" applyFill="1" applyBorder="1" applyAlignment="1">
      <alignment horizontal="right" vertical="center"/>
    </xf>
    <xf numFmtId="3" fontId="89" fillId="7" borderId="4" xfId="4" applyNumberFormat="1" applyFont="1" applyFill="1" applyBorder="1" applyAlignment="1">
      <alignment horizontal="right" vertical="center"/>
    </xf>
    <xf numFmtId="3" fontId="97" fillId="0" borderId="4" xfId="4" applyNumberFormat="1" applyFont="1" applyFill="1" applyBorder="1" applyAlignment="1">
      <alignment horizontal="right" vertical="center"/>
    </xf>
    <xf numFmtId="3" fontId="97" fillId="7" borderId="4" xfId="4" applyNumberFormat="1" applyFont="1" applyFill="1" applyBorder="1" applyAlignment="1">
      <alignment horizontal="right" vertical="center"/>
    </xf>
    <xf numFmtId="3" fontId="89" fillId="10" borderId="4" xfId="1" applyNumberFormat="1" applyFont="1" applyFill="1" applyBorder="1" applyAlignment="1">
      <alignment horizontal="right" vertical="center"/>
    </xf>
    <xf numFmtId="3" fontId="89" fillId="10" borderId="4" xfId="4" applyNumberFormat="1" applyFont="1" applyFill="1" applyBorder="1" applyAlignment="1">
      <alignment horizontal="right" vertical="center"/>
    </xf>
    <xf numFmtId="3" fontId="97" fillId="7" borderId="4" xfId="1" applyNumberFormat="1" applyFont="1" applyFill="1" applyBorder="1" applyAlignment="1">
      <alignment horizontal="right" vertical="center"/>
    </xf>
    <xf numFmtId="3" fontId="97" fillId="0" borderId="4" xfId="1" applyNumberFormat="1" applyFont="1" applyFill="1" applyBorder="1" applyAlignment="1">
      <alignment horizontal="right" vertical="center"/>
    </xf>
    <xf numFmtId="3" fontId="97" fillId="10" borderId="4" xfId="1" applyNumberFormat="1" applyFont="1" applyFill="1" applyBorder="1" applyAlignment="1">
      <alignment horizontal="right" vertical="center"/>
    </xf>
    <xf numFmtId="3" fontId="97" fillId="10" borderId="4" xfId="4" applyNumberFormat="1" applyFont="1" applyFill="1" applyBorder="1" applyAlignment="1">
      <alignment horizontal="right" vertical="center"/>
    </xf>
    <xf numFmtId="3" fontId="97" fillId="0" borderId="33" xfId="1" applyNumberFormat="1" applyFont="1" applyFill="1" applyBorder="1" applyAlignment="1">
      <alignment horizontal="right" vertical="center"/>
    </xf>
    <xf numFmtId="164" fontId="89" fillId="7" borderId="61" xfId="4" applyNumberFormat="1" applyFont="1" applyFill="1" applyBorder="1" applyAlignment="1">
      <alignment horizontal="left" vertical="center"/>
    </xf>
    <xf numFmtId="3" fontId="89" fillId="7" borderId="61" xfId="1" applyNumberFormat="1" applyFont="1" applyFill="1" applyBorder="1" applyAlignment="1">
      <alignment horizontal="right" vertical="center"/>
    </xf>
    <xf numFmtId="4" fontId="100" fillId="10" borderId="0" xfId="4" applyFont="1" applyFill="1"/>
    <xf numFmtId="4" fontId="100" fillId="10" borderId="0" xfId="4" applyFont="1" applyFill="1" applyBorder="1"/>
    <xf numFmtId="4" fontId="89" fillId="2" borderId="62" xfId="4" applyFont="1" applyFill="1" applyBorder="1" applyAlignment="1">
      <alignment vertical="center" wrapText="1"/>
    </xf>
    <xf numFmtId="4" fontId="89" fillId="9" borderId="33" xfId="4" applyFont="1" applyFill="1" applyBorder="1" applyAlignment="1">
      <alignment horizontal="left" vertical="center" wrapText="1"/>
    </xf>
    <xf numFmtId="3" fontId="89" fillId="9" borderId="33" xfId="4" applyNumberFormat="1" applyFont="1" applyFill="1" applyBorder="1" applyAlignment="1">
      <alignment horizontal="right" vertical="center"/>
    </xf>
    <xf numFmtId="4" fontId="97" fillId="0" borderId="33" xfId="4" applyFont="1" applyFill="1" applyBorder="1" applyAlignment="1">
      <alignment horizontal="left" vertical="center" wrapText="1"/>
    </xf>
    <xf numFmtId="4" fontId="97" fillId="9" borderId="33" xfId="4" applyFont="1" applyFill="1" applyBorder="1" applyAlignment="1">
      <alignment horizontal="left" vertical="center" wrapText="1"/>
    </xf>
    <xf numFmtId="3" fontId="97" fillId="9" borderId="33" xfId="4" applyNumberFormat="1" applyFont="1" applyFill="1" applyBorder="1" applyAlignment="1">
      <alignment horizontal="right" vertical="center"/>
    </xf>
    <xf numFmtId="4" fontId="89" fillId="10" borderId="33" xfId="4" applyFont="1" applyFill="1" applyBorder="1" applyAlignment="1">
      <alignment horizontal="left" vertical="center" wrapText="1"/>
    </xf>
    <xf numFmtId="3" fontId="89" fillId="0" borderId="33" xfId="4" applyNumberFormat="1" applyFont="1" applyFill="1" applyBorder="1" applyAlignment="1">
      <alignment horizontal="right" vertical="center"/>
    </xf>
    <xf numFmtId="4" fontId="97" fillId="10" borderId="33" xfId="4" applyFont="1" applyFill="1" applyBorder="1" applyAlignment="1">
      <alignment horizontal="left" vertical="center" wrapText="1"/>
    </xf>
    <xf numFmtId="4" fontId="97" fillId="7" borderId="33" xfId="4" applyFont="1" applyFill="1" applyBorder="1" applyAlignment="1">
      <alignment horizontal="left" vertical="center" wrapText="1"/>
    </xf>
    <xf numFmtId="4" fontId="97" fillId="10" borderId="61" xfId="4" applyFont="1" applyFill="1" applyBorder="1" applyAlignment="1">
      <alignment horizontal="left" vertical="center" wrapText="1"/>
    </xf>
    <xf numFmtId="3" fontId="97" fillId="10" borderId="61" xfId="4" applyNumberFormat="1" applyFont="1" applyFill="1" applyBorder="1" applyAlignment="1">
      <alignment horizontal="right" vertical="center"/>
    </xf>
    <xf numFmtId="4" fontId="85" fillId="2" borderId="0" xfId="4" applyFont="1" applyFill="1" applyBorder="1" applyAlignment="1">
      <alignment horizontal="left" vertical="center"/>
    </xf>
    <xf numFmtId="4" fontId="97" fillId="7" borderId="30" xfId="4" applyFont="1" applyFill="1" applyBorder="1" applyAlignment="1">
      <alignment horizontal="left" vertical="center"/>
    </xf>
    <xf numFmtId="3" fontId="97" fillId="7" borderId="30" xfId="4" applyNumberFormat="1" applyFont="1" applyFill="1" applyBorder="1" applyAlignment="1">
      <alignment horizontal="right" vertical="center"/>
    </xf>
    <xf numFmtId="4" fontId="97" fillId="0" borderId="30" xfId="4" applyFont="1" applyFill="1" applyBorder="1" applyAlignment="1">
      <alignment horizontal="left" vertical="center"/>
    </xf>
    <xf numFmtId="3" fontId="97" fillId="0" borderId="30" xfId="4" applyNumberFormat="1" applyFont="1" applyFill="1" applyBorder="1" applyAlignment="1">
      <alignment horizontal="right" vertical="center"/>
    </xf>
    <xf numFmtId="4" fontId="89" fillId="0" borderId="30" xfId="4" applyFont="1" applyFill="1" applyBorder="1" applyAlignment="1">
      <alignment horizontal="left" vertical="center"/>
    </xf>
    <xf numFmtId="4" fontId="89" fillId="0" borderId="59" xfId="4" applyFont="1" applyFill="1" applyBorder="1" applyAlignment="1">
      <alignment horizontal="left" vertical="center"/>
    </xf>
    <xf numFmtId="3" fontId="97" fillId="0" borderId="61" xfId="4" applyNumberFormat="1" applyFont="1" applyFill="1" applyBorder="1" applyAlignment="1">
      <alignment horizontal="right" vertical="center"/>
    </xf>
    <xf numFmtId="3" fontId="89" fillId="0" borderId="59" xfId="4" applyNumberFormat="1" applyFont="1" applyFill="1" applyBorder="1" applyAlignment="1">
      <alignment horizontal="right" vertical="center"/>
    </xf>
    <xf numFmtId="4" fontId="89" fillId="0" borderId="0" xfId="4" applyFont="1" applyFill="1" applyBorder="1" applyAlignment="1">
      <alignment horizontal="left" vertical="center"/>
    </xf>
    <xf numFmtId="3" fontId="89" fillId="0" borderId="0" xfId="4" applyNumberFormat="1" applyFont="1" applyFill="1" applyBorder="1" applyAlignment="1">
      <alignment horizontal="right" vertical="center"/>
    </xf>
    <xf numFmtId="4" fontId="89" fillId="2" borderId="0" xfId="4" applyFont="1" applyFill="1" applyBorder="1" applyAlignment="1"/>
    <xf numFmtId="164" fontId="97" fillId="2" borderId="0" xfId="4" applyNumberFormat="1" applyFont="1" applyFill="1" applyBorder="1"/>
    <xf numFmtId="164" fontId="89" fillId="0" borderId="63" xfId="4" applyNumberFormat="1" applyFont="1" applyFill="1" applyBorder="1" applyAlignment="1">
      <alignment horizontal="right" vertical="center"/>
    </xf>
    <xf numFmtId="1" fontId="89" fillId="0" borderId="63" xfId="4" applyNumberFormat="1" applyFont="1" applyFill="1" applyBorder="1" applyAlignment="1">
      <alignment horizontal="right" vertical="center"/>
    </xf>
    <xf numFmtId="4" fontId="89" fillId="0" borderId="33" xfId="4" applyFont="1" applyFill="1" applyBorder="1" applyAlignment="1">
      <alignment horizontal="left" vertical="center"/>
    </xf>
    <xf numFmtId="4" fontId="89" fillId="7" borderId="61" xfId="4" applyFont="1" applyFill="1" applyBorder="1" applyAlignment="1">
      <alignment horizontal="left" vertical="center"/>
    </xf>
    <xf numFmtId="3" fontId="89" fillId="7" borderId="60" xfId="4" applyNumberFormat="1" applyFont="1" applyFill="1" applyBorder="1" applyAlignment="1">
      <alignment horizontal="right" vertical="center"/>
    </xf>
    <xf numFmtId="3" fontId="89" fillId="2" borderId="62" xfId="4" applyNumberFormat="1" applyFont="1" applyFill="1" applyBorder="1" applyAlignment="1">
      <alignment horizontal="left" vertical="center"/>
    </xf>
    <xf numFmtId="3" fontId="97" fillId="7" borderId="30" xfId="4" applyNumberFormat="1" applyFont="1" applyFill="1" applyBorder="1" applyAlignment="1">
      <alignment horizontal="left" vertical="center"/>
    </xf>
    <xf numFmtId="3" fontId="97" fillId="7" borderId="0" xfId="4" applyNumberFormat="1" applyFont="1" applyFill="1" applyBorder="1" applyAlignment="1">
      <alignment horizontal="right" vertical="center"/>
    </xf>
    <xf numFmtId="3" fontId="97" fillId="0" borderId="30" xfId="4" applyNumberFormat="1" applyFont="1" applyFill="1" applyBorder="1" applyAlignment="1">
      <alignment horizontal="left" vertical="center"/>
    </xf>
    <xf numFmtId="3" fontId="97" fillId="0" borderId="14" xfId="4" applyNumberFormat="1" applyFont="1" applyFill="1" applyBorder="1" applyAlignment="1">
      <alignment horizontal="right" vertical="center"/>
    </xf>
    <xf numFmtId="3" fontId="89" fillId="0" borderId="61" xfId="4" applyNumberFormat="1" applyFont="1" applyFill="1" applyBorder="1" applyAlignment="1">
      <alignment horizontal="right" vertical="center"/>
    </xf>
    <xf numFmtId="4" fontId="89" fillId="10" borderId="0" xfId="4" applyFont="1" applyFill="1" applyBorder="1" applyAlignment="1">
      <alignment horizontal="left" vertical="center"/>
    </xf>
    <xf numFmtId="3" fontId="97" fillId="10" borderId="0" xfId="4" applyNumberFormat="1" applyFont="1" applyFill="1" applyBorder="1" applyAlignment="1">
      <alignment horizontal="right" vertical="center"/>
    </xf>
    <xf numFmtId="3" fontId="89" fillId="10" borderId="0" xfId="4" applyNumberFormat="1" applyFont="1" applyFill="1" applyBorder="1" applyAlignment="1">
      <alignment horizontal="right" vertical="center"/>
    </xf>
    <xf numFmtId="4" fontId="89" fillId="10" borderId="0" xfId="4" applyFont="1" applyFill="1" applyBorder="1"/>
    <xf numFmtId="3" fontId="89" fillId="2" borderId="30" xfId="4" applyNumberFormat="1" applyFont="1" applyFill="1" applyBorder="1" applyAlignment="1">
      <alignment horizontal="left" vertical="center"/>
    </xf>
    <xf numFmtId="3" fontId="89" fillId="2" borderId="30" xfId="4" applyNumberFormat="1" applyFont="1" applyFill="1" applyBorder="1" applyAlignment="1">
      <alignment horizontal="right" vertical="center"/>
    </xf>
    <xf numFmtId="4" fontId="89" fillId="7" borderId="59" xfId="4" applyFont="1" applyFill="1" applyBorder="1" applyAlignment="1">
      <alignment horizontal="left" vertical="center"/>
    </xf>
    <xf numFmtId="3" fontId="89" fillId="7" borderId="59" xfId="4" applyNumberFormat="1" applyFont="1" applyFill="1" applyBorder="1" applyAlignment="1">
      <alignment horizontal="right" vertical="center"/>
    </xf>
    <xf numFmtId="4" fontId="85" fillId="10" borderId="0" xfId="4" applyFont="1" applyFill="1" applyAlignment="1">
      <alignment horizontal="left" vertical="center"/>
    </xf>
    <xf numFmtId="3" fontId="100" fillId="10" borderId="0" xfId="4" applyNumberFormat="1" applyFont="1" applyFill="1"/>
    <xf numFmtId="3" fontId="100" fillId="0" borderId="0" xfId="4" applyNumberFormat="1" applyFont="1"/>
    <xf numFmtId="3" fontId="101" fillId="10" borderId="0" xfId="4" applyNumberFormat="1" applyFont="1" applyFill="1" applyBorder="1"/>
    <xf numFmtId="3" fontId="100" fillId="10" borderId="0" xfId="4" applyNumberFormat="1" applyFont="1" applyFill="1" applyBorder="1"/>
    <xf numFmtId="3" fontId="100" fillId="0" borderId="0" xfId="4" applyNumberFormat="1" applyFont="1" applyBorder="1"/>
    <xf numFmtId="3" fontId="89" fillId="10" borderId="0" xfId="4" applyNumberFormat="1" applyFont="1" applyFill="1" applyBorder="1"/>
    <xf numFmtId="3" fontId="97" fillId="10" borderId="0" xfId="4" applyNumberFormat="1" applyFont="1" applyFill="1" applyBorder="1"/>
    <xf numFmtId="3" fontId="97" fillId="0" borderId="0" xfId="4" applyNumberFormat="1" applyFont="1" applyBorder="1"/>
    <xf numFmtId="3" fontId="97" fillId="0" borderId="0" xfId="4" applyNumberFormat="1" applyFont="1"/>
    <xf numFmtId="3" fontId="89" fillId="0" borderId="63" xfId="4" applyNumberFormat="1" applyFont="1" applyFill="1" applyBorder="1" applyAlignment="1">
      <alignment horizontal="right" vertical="center"/>
    </xf>
    <xf numFmtId="3" fontId="89" fillId="7" borderId="33" xfId="4" applyNumberFormat="1" applyFont="1" applyFill="1" applyBorder="1" applyAlignment="1">
      <alignment horizontal="left" vertical="center"/>
    </xf>
    <xf numFmtId="3" fontId="89" fillId="7" borderId="0" xfId="4" applyNumberFormat="1" applyFont="1" applyFill="1" applyBorder="1" applyAlignment="1">
      <alignment horizontal="right" vertical="center"/>
    </xf>
    <xf numFmtId="3" fontId="89" fillId="7" borderId="30" xfId="4" applyNumberFormat="1" applyFont="1" applyFill="1" applyBorder="1" applyAlignment="1">
      <alignment horizontal="right" vertical="center"/>
    </xf>
    <xf numFmtId="3" fontId="89" fillId="0" borderId="33" xfId="4" applyNumberFormat="1" applyFont="1" applyFill="1" applyBorder="1" applyAlignment="1">
      <alignment horizontal="left" vertical="center"/>
    </xf>
    <xf numFmtId="3" fontId="89" fillId="0" borderId="30" xfId="4" applyNumberFormat="1" applyFont="1" applyFill="1" applyBorder="1" applyAlignment="1">
      <alignment horizontal="right" vertical="center"/>
    </xf>
    <xf numFmtId="3" fontId="97" fillId="0" borderId="0" xfId="4" applyNumberFormat="1" applyFont="1" applyFill="1"/>
    <xf numFmtId="3" fontId="97" fillId="0" borderId="33" xfId="4" applyNumberFormat="1" applyFont="1" applyFill="1" applyBorder="1" applyAlignment="1">
      <alignment horizontal="left" vertical="center"/>
    </xf>
    <xf numFmtId="3" fontId="97" fillId="7" borderId="4" xfId="4" applyNumberFormat="1" applyFont="1" applyFill="1" applyBorder="1" applyAlignment="1">
      <alignment horizontal="left" vertical="center"/>
    </xf>
    <xf numFmtId="3" fontId="97" fillId="10" borderId="4" xfId="4" applyNumberFormat="1" applyFont="1" applyFill="1" applyBorder="1"/>
    <xf numFmtId="3" fontId="97" fillId="10" borderId="33" xfId="4" applyNumberFormat="1" applyFont="1" applyFill="1" applyBorder="1"/>
    <xf numFmtId="3" fontId="97" fillId="10" borderId="61" xfId="4" applyNumberFormat="1" applyFont="1" applyFill="1" applyBorder="1" applyAlignment="1">
      <alignment horizontal="left" vertical="center"/>
    </xf>
    <xf numFmtId="3" fontId="97" fillId="10" borderId="14" xfId="4" applyNumberFormat="1" applyFont="1" applyFill="1" applyBorder="1" applyAlignment="1">
      <alignment horizontal="right" vertical="center"/>
    </xf>
    <xf numFmtId="3" fontId="97" fillId="10" borderId="59" xfId="4" applyNumberFormat="1" applyFont="1" applyFill="1" applyBorder="1" applyAlignment="1">
      <alignment horizontal="right" vertical="center"/>
    </xf>
    <xf numFmtId="3" fontId="97" fillId="0" borderId="63" xfId="4" applyNumberFormat="1" applyFont="1" applyFill="1" applyBorder="1" applyAlignment="1">
      <alignment horizontal="right" vertical="center"/>
    </xf>
    <xf numFmtId="3" fontId="97" fillId="0" borderId="62" xfId="4" applyNumberFormat="1" applyFont="1" applyFill="1" applyBorder="1" applyAlignment="1">
      <alignment horizontal="right" vertical="center"/>
    </xf>
    <xf numFmtId="3" fontId="97" fillId="10" borderId="30" xfId="4" applyNumberFormat="1" applyFont="1" applyFill="1" applyBorder="1" applyAlignment="1">
      <alignment horizontal="right" vertical="center"/>
    </xf>
    <xf numFmtId="3" fontId="89" fillId="0" borderId="61" xfId="4" applyNumberFormat="1" applyFont="1" applyFill="1" applyBorder="1" applyAlignment="1">
      <alignment horizontal="left" vertical="center" wrapText="1"/>
    </xf>
    <xf numFmtId="3" fontId="89" fillId="0" borderId="60" xfId="4" applyNumberFormat="1" applyFont="1" applyFill="1" applyBorder="1" applyAlignment="1">
      <alignment horizontal="right" vertical="center"/>
    </xf>
    <xf numFmtId="0" fontId="102" fillId="0" borderId="0" xfId="0" quotePrefix="1" applyFont="1" applyBorder="1" applyAlignment="1">
      <alignment horizontal="left"/>
    </xf>
    <xf numFmtId="0" fontId="102" fillId="0" borderId="63" xfId="0" applyFont="1" applyFill="1" applyBorder="1" applyAlignment="1">
      <alignment vertical="center"/>
    </xf>
    <xf numFmtId="0" fontId="102" fillId="7" borderId="4" xfId="0" applyFont="1" applyFill="1" applyBorder="1" applyAlignment="1">
      <alignment vertical="center"/>
    </xf>
    <xf numFmtId="0" fontId="102" fillId="10" borderId="4" xfId="0" applyFont="1" applyFill="1" applyBorder="1" applyAlignment="1">
      <alignment vertical="center"/>
    </xf>
    <xf numFmtId="3" fontId="90" fillId="7" borderId="4" xfId="0" applyNumberFormat="1" applyFont="1" applyFill="1" applyBorder="1" applyAlignment="1">
      <alignment vertical="center"/>
    </xf>
    <xf numFmtId="3" fontId="90" fillId="0" borderId="4" xfId="0" applyNumberFormat="1" applyFont="1" applyFill="1" applyBorder="1" applyAlignment="1">
      <alignment vertical="center"/>
    </xf>
    <xf numFmtId="3" fontId="90" fillId="0" borderId="60" xfId="0" applyNumberFormat="1" applyFont="1" applyFill="1" applyBorder="1" applyAlignment="1">
      <alignment vertical="center"/>
    </xf>
    <xf numFmtId="3" fontId="103" fillId="0" borderId="0" xfId="0" applyNumberFormat="1" applyFont="1" applyFill="1" applyBorder="1" applyAlignment="1">
      <alignment vertical="center"/>
    </xf>
    <xf numFmtId="0" fontId="103" fillId="0" borderId="0" xfId="0" applyFont="1" applyFill="1"/>
    <xf numFmtId="0" fontId="102" fillId="0" borderId="62" xfId="0" applyFont="1" applyFill="1" applyBorder="1" applyAlignment="1">
      <alignment vertical="center"/>
    </xf>
    <xf numFmtId="0" fontId="102" fillId="7" borderId="33" xfId="0" applyFont="1" applyFill="1" applyBorder="1" applyAlignment="1">
      <alignment vertical="center"/>
    </xf>
    <xf numFmtId="0" fontId="102" fillId="10" borderId="33" xfId="0" applyFont="1" applyFill="1" applyBorder="1" applyAlignment="1">
      <alignment vertical="center"/>
    </xf>
    <xf numFmtId="3" fontId="90" fillId="7" borderId="33" xfId="0" applyNumberFormat="1" applyFont="1" applyFill="1" applyBorder="1" applyAlignment="1">
      <alignment vertical="center"/>
    </xf>
    <xf numFmtId="3" fontId="90" fillId="0" borderId="33" xfId="0" applyNumberFormat="1" applyFont="1" applyFill="1" applyBorder="1" applyAlignment="1">
      <alignment vertical="center"/>
    </xf>
    <xf numFmtId="0" fontId="90" fillId="0" borderId="33" xfId="0" applyFont="1" applyFill="1" applyBorder="1"/>
    <xf numFmtId="0" fontId="102" fillId="7" borderId="33" xfId="0" applyFont="1" applyFill="1" applyBorder="1"/>
    <xf numFmtId="3" fontId="102" fillId="0" borderId="61" xfId="0" applyNumberFormat="1" applyFont="1" applyFill="1" applyBorder="1" applyAlignment="1">
      <alignment vertical="center"/>
    </xf>
    <xf numFmtId="3" fontId="78" fillId="10" borderId="0" xfId="4" applyNumberFormat="1" applyFont="1" applyFill="1"/>
    <xf numFmtId="3" fontId="104" fillId="10" borderId="0" xfId="4" applyNumberFormat="1" applyFont="1" applyFill="1" applyAlignment="1">
      <alignment horizontal="left" vertical="center"/>
    </xf>
    <xf numFmtId="4" fontId="101" fillId="10" borderId="0" xfId="4" applyFont="1" applyFill="1" applyBorder="1" applyAlignment="1">
      <alignment horizontal="left"/>
    </xf>
    <xf numFmtId="3" fontId="101" fillId="10" borderId="0" xfId="4" applyNumberFormat="1" applyFont="1" applyFill="1" applyBorder="1" applyAlignment="1">
      <alignment horizontal="left"/>
    </xf>
    <xf numFmtId="3" fontId="87" fillId="10" borderId="0" xfId="4" applyNumberFormat="1" applyFont="1" applyFill="1" applyBorder="1"/>
    <xf numFmtId="3" fontId="102" fillId="10" borderId="0" xfId="4" applyNumberFormat="1" applyFont="1" applyFill="1" applyBorder="1"/>
    <xf numFmtId="3" fontId="102" fillId="0" borderId="62" xfId="4" applyNumberFormat="1" applyFont="1" applyFill="1" applyBorder="1" applyAlignment="1">
      <alignment horizontal="left" vertical="center"/>
    </xf>
    <xf numFmtId="3" fontId="102" fillId="7" borderId="33" xfId="4" applyNumberFormat="1" applyFont="1" applyFill="1" applyBorder="1" applyAlignment="1">
      <alignment horizontal="left" vertical="center"/>
    </xf>
    <xf numFmtId="3" fontId="102" fillId="0" borderId="33" xfId="4" applyNumberFormat="1" applyFont="1" applyFill="1" applyBorder="1" applyAlignment="1">
      <alignment horizontal="left" vertical="center"/>
    </xf>
    <xf numFmtId="3" fontId="90" fillId="7" borderId="33" xfId="4" applyNumberFormat="1" applyFont="1" applyFill="1" applyBorder="1" applyAlignment="1">
      <alignment horizontal="left" vertical="center"/>
    </xf>
    <xf numFmtId="3" fontId="90" fillId="0" borderId="33" xfId="4" applyNumberFormat="1" applyFont="1" applyFill="1" applyBorder="1" applyAlignment="1">
      <alignment horizontal="left" vertical="center"/>
    </xf>
    <xf numFmtId="3" fontId="90" fillId="0" borderId="33" xfId="4" quotePrefix="1" applyNumberFormat="1" applyFont="1" applyFill="1" applyBorder="1" applyAlignment="1">
      <alignment horizontal="left" vertical="center"/>
    </xf>
    <xf numFmtId="3" fontId="90" fillId="10" borderId="33" xfId="4" applyNumberFormat="1" applyFont="1" applyFill="1" applyBorder="1" applyAlignment="1">
      <alignment horizontal="left" vertical="center"/>
    </xf>
    <xf numFmtId="3" fontId="90" fillId="10" borderId="61" xfId="4" applyNumberFormat="1" applyFont="1" applyFill="1" applyBorder="1" applyAlignment="1">
      <alignment horizontal="left" vertical="center"/>
    </xf>
    <xf numFmtId="3" fontId="102" fillId="0" borderId="0" xfId="4" applyNumberFormat="1" applyFont="1" applyBorder="1"/>
    <xf numFmtId="3" fontId="102" fillId="0" borderId="63" xfId="4" applyNumberFormat="1" applyFont="1" applyFill="1" applyBorder="1" applyAlignment="1">
      <alignment horizontal="left" vertical="center"/>
    </xf>
    <xf numFmtId="3" fontId="102" fillId="7" borderId="4" xfId="4" applyNumberFormat="1" applyFont="1" applyFill="1" applyBorder="1" applyAlignment="1">
      <alignment horizontal="left" vertical="center"/>
    </xf>
    <xf numFmtId="3" fontId="102" fillId="0" borderId="4" xfId="4" applyNumberFormat="1" applyFont="1" applyFill="1" applyBorder="1" applyAlignment="1">
      <alignment horizontal="left" vertical="center"/>
    </xf>
    <xf numFmtId="3" fontId="90" fillId="7" borderId="4" xfId="4" applyNumberFormat="1" applyFont="1" applyFill="1" applyBorder="1" applyAlignment="1">
      <alignment horizontal="left" vertical="center"/>
    </xf>
    <xf numFmtId="3" fontId="90" fillId="0" borderId="4" xfId="4" applyNumberFormat="1" applyFont="1" applyFill="1" applyBorder="1" applyAlignment="1">
      <alignment horizontal="left" vertical="center"/>
    </xf>
    <xf numFmtId="3" fontId="90" fillId="0" borderId="4" xfId="4" quotePrefix="1" applyNumberFormat="1" applyFont="1" applyFill="1" applyBorder="1" applyAlignment="1">
      <alignment horizontal="left" vertical="center"/>
    </xf>
    <xf numFmtId="3" fontId="90" fillId="10" borderId="4" xfId="4" applyNumberFormat="1" applyFont="1" applyFill="1" applyBorder="1" applyAlignment="1">
      <alignment horizontal="left" vertical="center"/>
    </xf>
    <xf numFmtId="3" fontId="102" fillId="0" borderId="60" xfId="4" applyNumberFormat="1" applyFont="1" applyFill="1" applyBorder="1" applyAlignment="1">
      <alignment horizontal="left" vertical="center" wrapText="1"/>
    </xf>
    <xf numFmtId="3" fontId="90" fillId="0" borderId="0" xfId="4" applyNumberFormat="1" applyFont="1" applyBorder="1"/>
    <xf numFmtId="3" fontId="91" fillId="0" borderId="0" xfId="4" applyNumberFormat="1" applyFont="1" applyBorder="1"/>
    <xf numFmtId="3" fontId="78" fillId="0" borderId="0" xfId="4" applyNumberFormat="1" applyFont="1" applyBorder="1"/>
    <xf numFmtId="3" fontId="78" fillId="0" borderId="0" xfId="4" applyNumberFormat="1" applyFont="1"/>
    <xf numFmtId="4" fontId="105" fillId="2" borderId="0" xfId="4" applyFont="1" applyFill="1" applyAlignment="1">
      <alignment horizontal="left" vertical="center"/>
    </xf>
    <xf numFmtId="4" fontId="87" fillId="2" borderId="0" xfId="4" applyFont="1" applyFill="1" applyBorder="1" applyAlignment="1">
      <alignment horizontal="left"/>
    </xf>
    <xf numFmtId="4" fontId="87" fillId="2" borderId="0" xfId="4" applyFont="1" applyFill="1" applyBorder="1"/>
    <xf numFmtId="4" fontId="102" fillId="2" borderId="0" xfId="4" applyFont="1" applyFill="1" applyBorder="1"/>
    <xf numFmtId="3" fontId="102" fillId="2" borderId="63" xfId="4" applyNumberFormat="1" applyFont="1" applyFill="1" applyBorder="1" applyAlignment="1">
      <alignment horizontal="left" vertical="center"/>
    </xf>
    <xf numFmtId="4" fontId="102" fillId="0" borderId="4" xfId="4" applyFont="1" applyFill="1" applyBorder="1" applyAlignment="1">
      <alignment horizontal="left" vertical="center"/>
    </xf>
    <xf numFmtId="4" fontId="102" fillId="0" borderId="60" xfId="4" applyFont="1" applyFill="1" applyBorder="1" applyAlignment="1">
      <alignment horizontal="left" vertical="center"/>
    </xf>
    <xf numFmtId="4" fontId="102" fillId="10" borderId="0" xfId="4" applyFont="1" applyFill="1" applyBorder="1" applyAlignment="1">
      <alignment horizontal="left" vertical="center"/>
    </xf>
    <xf numFmtId="4" fontId="102" fillId="10" borderId="0" xfId="4" applyFont="1" applyFill="1" applyBorder="1"/>
    <xf numFmtId="3" fontId="102" fillId="2" borderId="4" xfId="4" applyNumberFormat="1" applyFont="1" applyFill="1" applyBorder="1" applyAlignment="1">
      <alignment horizontal="left" vertical="center"/>
    </xf>
    <xf numFmtId="4" fontId="102" fillId="7" borderId="60" xfId="4" applyFont="1" applyFill="1" applyBorder="1" applyAlignment="1">
      <alignment horizontal="left" vertical="center"/>
    </xf>
    <xf numFmtId="4" fontId="78" fillId="2" borderId="0" xfId="4" applyFont="1" applyFill="1"/>
    <xf numFmtId="4" fontId="104" fillId="2" borderId="0" xfId="4" applyFont="1" applyFill="1" applyBorder="1" applyAlignment="1">
      <alignment horizontal="left" vertical="center"/>
    </xf>
    <xf numFmtId="4" fontId="101" fillId="2" borderId="0" xfId="4" applyFont="1" applyFill="1" applyBorder="1" applyAlignment="1">
      <alignment horizontal="left"/>
    </xf>
    <xf numFmtId="4" fontId="102" fillId="0" borderId="62" xfId="4" applyFont="1" applyFill="1" applyBorder="1" applyAlignment="1">
      <alignment horizontal="left" vertical="center"/>
    </xf>
    <xf numFmtId="4" fontId="90" fillId="7" borderId="33" xfId="4" applyFont="1" applyFill="1" applyBorder="1" applyAlignment="1">
      <alignment horizontal="left" vertical="center"/>
    </xf>
    <xf numFmtId="4" fontId="90" fillId="0" borderId="33" xfId="4" applyFont="1" applyFill="1" applyBorder="1" applyAlignment="1">
      <alignment horizontal="left" vertical="center"/>
    </xf>
    <xf numFmtId="4" fontId="102" fillId="0" borderId="33" xfId="4" applyFont="1" applyFill="1" applyBorder="1" applyAlignment="1">
      <alignment horizontal="left" vertical="center"/>
    </xf>
    <xf numFmtId="4" fontId="102" fillId="0" borderId="61" xfId="4" applyFont="1" applyFill="1" applyBorder="1" applyAlignment="1">
      <alignment horizontal="left" vertical="center"/>
    </xf>
    <xf numFmtId="4" fontId="102" fillId="0" borderId="0" xfId="4" applyFont="1" applyFill="1" applyBorder="1" applyAlignment="1">
      <alignment horizontal="left" vertical="center"/>
    </xf>
    <xf numFmtId="4" fontId="102" fillId="2" borderId="0" xfId="4" applyFont="1" applyFill="1" applyBorder="1" applyAlignment="1"/>
    <xf numFmtId="4" fontId="102" fillId="7" borderId="61" xfId="4" applyFont="1" applyFill="1" applyBorder="1" applyAlignment="1">
      <alignment horizontal="left" vertical="center"/>
    </xf>
    <xf numFmtId="4" fontId="106" fillId="2" borderId="0" xfId="4" applyFont="1" applyFill="1" applyBorder="1"/>
    <xf numFmtId="4" fontId="88" fillId="2" borderId="0" xfId="4" applyFont="1" applyFill="1" applyBorder="1"/>
    <xf numFmtId="4" fontId="101" fillId="2" borderId="0" xfId="4" applyFont="1" applyFill="1"/>
    <xf numFmtId="4" fontId="101" fillId="2" borderId="0" xfId="4" applyFont="1" applyFill="1" applyBorder="1"/>
    <xf numFmtId="4" fontId="90" fillId="2" borderId="0" xfId="4" applyFont="1" applyFill="1" applyBorder="1"/>
    <xf numFmtId="3" fontId="93" fillId="2" borderId="0" xfId="4" applyNumberFormat="1" applyFont="1" applyFill="1" applyBorder="1"/>
    <xf numFmtId="4" fontId="93" fillId="2" borderId="0" xfId="4" applyFont="1" applyFill="1" applyBorder="1"/>
    <xf numFmtId="4" fontId="93" fillId="10" borderId="0" xfId="4" applyFont="1" applyFill="1" applyBorder="1"/>
    <xf numFmtId="4" fontId="93" fillId="10" borderId="0" xfId="4" applyFont="1" applyFill="1"/>
    <xf numFmtId="4" fontId="93" fillId="0" borderId="0" xfId="4" applyFont="1" applyFill="1"/>
    <xf numFmtId="1" fontId="102" fillId="2" borderId="33" xfId="4" applyNumberFormat="1" applyFont="1" applyFill="1" applyBorder="1" applyAlignment="1">
      <alignment vertical="center"/>
    </xf>
    <xf numFmtId="1" fontId="102" fillId="9" borderId="33" xfId="4" applyNumberFormat="1" applyFont="1" applyFill="1" applyBorder="1" applyAlignment="1">
      <alignment horizontal="left" vertical="center"/>
    </xf>
    <xf numFmtId="1" fontId="90" fillId="2" borderId="33" xfId="4" applyNumberFormat="1" applyFont="1" applyFill="1" applyBorder="1" applyAlignment="1">
      <alignment horizontal="left" vertical="center"/>
    </xf>
    <xf numFmtId="1" fontId="90" fillId="9" borderId="33" xfId="4" applyNumberFormat="1" applyFont="1" applyFill="1" applyBorder="1" applyAlignment="1">
      <alignment horizontal="left" vertical="center"/>
    </xf>
    <xf numFmtId="1" fontId="102" fillId="2" borderId="33" xfId="4" applyNumberFormat="1" applyFont="1" applyFill="1" applyBorder="1" applyAlignment="1">
      <alignment horizontal="left" vertical="center"/>
    </xf>
    <xf numFmtId="1" fontId="90" fillId="9" borderId="33" xfId="4" applyNumberFormat="1" applyFont="1" applyFill="1" applyBorder="1" applyAlignment="1">
      <alignment horizontal="right" vertical="center"/>
    </xf>
    <xf numFmtId="4" fontId="90" fillId="10" borderId="33" xfId="4" applyFont="1" applyFill="1" applyBorder="1" applyAlignment="1">
      <alignment vertical="center"/>
    </xf>
    <xf numFmtId="1" fontId="90" fillId="10" borderId="33" xfId="4" applyNumberFormat="1" applyFont="1" applyFill="1" applyBorder="1" applyAlignment="1">
      <alignment horizontal="left" vertical="center"/>
    </xf>
    <xf numFmtId="1" fontId="102" fillId="10" borderId="33" xfId="4" applyNumberFormat="1" applyFont="1" applyFill="1" applyBorder="1" applyAlignment="1">
      <alignment horizontal="left" vertical="center"/>
    </xf>
    <xf numFmtId="1" fontId="90" fillId="7" borderId="33" xfId="4" applyNumberFormat="1" applyFont="1" applyFill="1" applyBorder="1" applyAlignment="1">
      <alignment horizontal="left" vertical="center"/>
    </xf>
    <xf numFmtId="3" fontId="90" fillId="2" borderId="0" xfId="4" applyNumberFormat="1" applyFont="1" applyFill="1" applyBorder="1"/>
    <xf numFmtId="4" fontId="90" fillId="2" borderId="0" xfId="4" applyFont="1" applyFill="1"/>
    <xf numFmtId="4" fontId="104" fillId="2" borderId="0" xfId="4" applyFont="1" applyFill="1" applyAlignment="1">
      <alignment horizontal="left" vertical="center"/>
    </xf>
    <xf numFmtId="4" fontId="100" fillId="2" borderId="0" xfId="4" applyFont="1" applyFill="1" applyBorder="1" applyAlignment="1">
      <alignment horizontal="left"/>
    </xf>
    <xf numFmtId="0" fontId="90" fillId="10" borderId="33" xfId="0" applyFont="1" applyFill="1" applyBorder="1" applyAlignment="1">
      <alignment horizontal="center" vertical="center" wrapText="1"/>
    </xf>
    <xf numFmtId="4" fontId="102" fillId="7" borderId="33" xfId="4" applyFont="1" applyFill="1" applyBorder="1" applyAlignment="1">
      <alignment horizontal="left" vertical="center"/>
    </xf>
    <xf numFmtId="4" fontId="102" fillId="10" borderId="33" xfId="4" applyFont="1" applyFill="1" applyBorder="1" applyAlignment="1">
      <alignment horizontal="left" vertical="center"/>
    </xf>
    <xf numFmtId="4" fontId="90" fillId="10" borderId="33" xfId="4" applyFont="1" applyFill="1" applyBorder="1" applyAlignment="1">
      <alignment horizontal="left" vertical="center"/>
    </xf>
    <xf numFmtId="164" fontId="90" fillId="0" borderId="33" xfId="4" applyNumberFormat="1" applyFont="1" applyFill="1" applyBorder="1" applyAlignment="1">
      <alignment horizontal="left" vertical="center"/>
    </xf>
    <xf numFmtId="4" fontId="90" fillId="7" borderId="33" xfId="4" applyFont="1" applyFill="1" applyBorder="1"/>
    <xf numFmtId="4" fontId="90" fillId="0" borderId="61" xfId="4" applyFont="1" applyFill="1" applyBorder="1" applyAlignment="1">
      <alignment horizontal="left" vertical="center"/>
    </xf>
    <xf numFmtId="4" fontId="90" fillId="0" borderId="0" xfId="4" applyFont="1" applyFill="1" applyBorder="1" applyAlignment="1">
      <alignment horizontal="left" vertical="center"/>
    </xf>
    <xf numFmtId="0" fontId="90" fillId="0" borderId="33" xfId="0" applyFont="1" applyBorder="1" applyAlignment="1">
      <alignment horizontal="center" vertical="center" wrapText="1"/>
    </xf>
    <xf numFmtId="4" fontId="101" fillId="2" borderId="0" xfId="4" applyFont="1" applyFill="1" applyBorder="1" applyAlignment="1"/>
    <xf numFmtId="3" fontId="102" fillId="7" borderId="61" xfId="4" applyNumberFormat="1" applyFont="1" applyFill="1" applyBorder="1" applyAlignment="1">
      <alignment horizontal="left" vertical="center"/>
    </xf>
    <xf numFmtId="4" fontId="4" fillId="1" borderId="1" xfId="4" applyFont="1" applyFill="1" applyBorder="1" applyAlignment="1">
      <alignment horizontal="left" vertical="center" wrapText="1"/>
    </xf>
    <xf numFmtId="4" fontId="4" fillId="1" borderId="0" xfId="4" applyFont="1" applyFill="1" applyBorder="1" applyAlignment="1">
      <alignment horizontal="left" vertical="center" wrapText="1"/>
    </xf>
    <xf numFmtId="4" fontId="4" fillId="1" borderId="4" xfId="4" applyFont="1" applyFill="1" applyBorder="1" applyAlignment="1">
      <alignment horizontal="left" vertical="center" wrapText="1"/>
    </xf>
    <xf numFmtId="49" fontId="4" fillId="0" borderId="29" xfId="4" applyNumberFormat="1" applyFont="1" applyFill="1" applyBorder="1" applyAlignment="1">
      <alignment horizontal="left" vertical="center" wrapText="1"/>
    </xf>
    <xf numFmtId="0" fontId="0" fillId="0" borderId="47" xfId="0" applyFill="1" applyBorder="1" applyAlignment="1">
      <alignment horizontal="left" vertical="center" wrapText="1"/>
    </xf>
    <xf numFmtId="0" fontId="0" fillId="0" borderId="37" xfId="0" applyFill="1" applyBorder="1" applyAlignment="1">
      <alignment horizontal="left" vertical="center" wrapText="1"/>
    </xf>
    <xf numFmtId="49" fontId="4" fillId="1" borderId="1" xfId="4" applyNumberFormat="1" applyFont="1" applyFill="1" applyBorder="1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4" xfId="0" applyBorder="1" applyAlignment="1">
      <alignment horizontal="left" vertical="center" wrapText="1"/>
    </xf>
    <xf numFmtId="4" fontId="3" fillId="0" borderId="29" xfId="4" applyFont="1" applyFill="1" applyBorder="1" applyAlignment="1">
      <alignment horizontal="left" vertical="center" wrapText="1"/>
    </xf>
    <xf numFmtId="0" fontId="2" fillId="0" borderId="47" xfId="0" applyFont="1" applyFill="1" applyBorder="1" applyAlignment="1">
      <alignment horizontal="left" vertical="center"/>
    </xf>
    <xf numFmtId="0" fontId="2" fillId="0" borderId="37" xfId="0" applyFont="1" applyFill="1" applyBorder="1" applyAlignment="1">
      <alignment horizontal="left" vertical="center"/>
    </xf>
    <xf numFmtId="4" fontId="3" fillId="0" borderId="1" xfId="4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 vertical="center"/>
    </xf>
    <xf numFmtId="0" fontId="15" fillId="0" borderId="30" xfId="5" applyFont="1" applyBorder="1" applyAlignment="1">
      <alignment horizontal="center"/>
    </xf>
    <xf numFmtId="0" fontId="15" fillId="0" borderId="0" xfId="5" applyFont="1" applyBorder="1" applyAlignment="1">
      <alignment horizontal="center"/>
    </xf>
    <xf numFmtId="0" fontId="15" fillId="0" borderId="4" xfId="5" applyFont="1" applyBorder="1" applyAlignment="1">
      <alignment horizontal="center"/>
    </xf>
    <xf numFmtId="0" fontId="63" fillId="0" borderId="0" xfId="5" applyFont="1" applyAlignment="1">
      <alignment horizontal="left"/>
    </xf>
    <xf numFmtId="4" fontId="97" fillId="2" borderId="64" xfId="4" applyFont="1" applyFill="1" applyBorder="1" applyAlignment="1">
      <alignment horizontal="center" vertical="center"/>
    </xf>
    <xf numFmtId="0" fontId="97" fillId="0" borderId="30" xfId="0" applyFont="1" applyBorder="1" applyAlignment="1">
      <alignment vertical="center"/>
    </xf>
    <xf numFmtId="4" fontId="90" fillId="2" borderId="63" xfId="4" applyFont="1" applyFill="1" applyBorder="1" applyAlignment="1">
      <alignment horizontal="center" vertical="center"/>
    </xf>
    <xf numFmtId="0" fontId="90" fillId="0" borderId="4" xfId="0" applyFont="1" applyBorder="1" applyAlignment="1">
      <alignment horizontal="center" vertical="center"/>
    </xf>
    <xf numFmtId="4" fontId="97" fillId="10" borderId="62" xfId="4" applyFont="1" applyFill="1" applyBorder="1" applyAlignment="1">
      <alignment horizontal="center" vertical="center"/>
    </xf>
    <xf numFmtId="0" fontId="97" fillId="0" borderId="33" xfId="0" applyFont="1" applyBorder="1" applyAlignment="1">
      <alignment vertical="center"/>
    </xf>
    <xf numFmtId="0" fontId="97" fillId="0" borderId="61" xfId="0" applyFont="1" applyBorder="1" applyAlignment="1">
      <alignment vertical="center"/>
    </xf>
    <xf numFmtId="4" fontId="90" fillId="2" borderId="62" xfId="4" applyFont="1" applyFill="1" applyBorder="1" applyAlignment="1">
      <alignment horizontal="center" vertical="center"/>
    </xf>
    <xf numFmtId="0" fontId="90" fillId="0" borderId="33" xfId="0" applyFont="1" applyBorder="1" applyAlignment="1">
      <alignment horizontal="center" vertical="center"/>
    </xf>
    <xf numFmtId="0" fontId="90" fillId="0" borderId="61" xfId="0" applyFont="1" applyBorder="1" applyAlignment="1">
      <alignment horizontal="center" vertical="center"/>
    </xf>
    <xf numFmtId="4" fontId="97" fillId="10" borderId="62" xfId="4" applyFont="1" applyFill="1" applyBorder="1" applyAlignment="1">
      <alignment horizontal="center" vertical="center" wrapText="1"/>
    </xf>
    <xf numFmtId="0" fontId="97" fillId="0" borderId="33" xfId="0" applyFont="1" applyBorder="1" applyAlignment="1">
      <alignment horizontal="center" vertical="center" wrapText="1"/>
    </xf>
    <xf numFmtId="0" fontId="97" fillId="0" borderId="61" xfId="0" applyFont="1" applyBorder="1" applyAlignment="1">
      <alignment horizontal="center" vertical="center" wrapText="1"/>
    </xf>
    <xf numFmtId="4" fontId="97" fillId="2" borderId="65" xfId="4" applyFont="1" applyFill="1" applyBorder="1" applyAlignment="1">
      <alignment horizontal="center" vertical="center"/>
    </xf>
    <xf numFmtId="0" fontId="97" fillId="0" borderId="66" xfId="0" applyFont="1" applyBorder="1" applyAlignment="1">
      <alignment horizontal="center" vertical="center"/>
    </xf>
    <xf numFmtId="0" fontId="97" fillId="0" borderId="67" xfId="0" applyFont="1" applyBorder="1" applyAlignment="1">
      <alignment horizontal="center" vertical="center"/>
    </xf>
    <xf numFmtId="4" fontId="97" fillId="2" borderId="66" xfId="4" applyFont="1" applyFill="1" applyBorder="1" applyAlignment="1">
      <alignment horizontal="center" vertical="center"/>
    </xf>
    <xf numFmtId="4" fontId="97" fillId="2" borderId="67" xfId="4" applyFont="1" applyFill="1" applyBorder="1" applyAlignment="1">
      <alignment horizontal="center" vertical="center"/>
    </xf>
    <xf numFmtId="0" fontId="97" fillId="0" borderId="59" xfId="0" applyFont="1" applyBorder="1" applyAlignment="1">
      <alignment vertical="center"/>
    </xf>
    <xf numFmtId="4" fontId="97" fillId="10" borderId="33" xfId="4" applyFont="1" applyFill="1" applyBorder="1" applyAlignment="1">
      <alignment horizontal="center" vertical="center" wrapText="1"/>
    </xf>
    <xf numFmtId="4" fontId="97" fillId="10" borderId="65" xfId="4" applyFont="1" applyFill="1" applyBorder="1" applyAlignment="1">
      <alignment horizontal="center" vertical="center"/>
    </xf>
    <xf numFmtId="0" fontId="97" fillId="10" borderId="66" xfId="0" applyFont="1" applyFill="1" applyBorder="1" applyAlignment="1">
      <alignment horizontal="center" vertical="center"/>
    </xf>
    <xf numFmtId="0" fontId="97" fillId="10" borderId="67" xfId="0" applyFont="1" applyFill="1" applyBorder="1" applyAlignment="1">
      <alignment horizontal="center" vertical="center"/>
    </xf>
    <xf numFmtId="4" fontId="97" fillId="2" borderId="30" xfId="4" applyFont="1" applyFill="1" applyBorder="1" applyAlignment="1">
      <alignment horizontal="center" vertical="center"/>
    </xf>
    <xf numFmtId="4" fontId="97" fillId="2" borderId="59" xfId="4" applyFont="1" applyFill="1" applyBorder="1" applyAlignment="1">
      <alignment horizontal="center" vertical="center"/>
    </xf>
    <xf numFmtId="0" fontId="97" fillId="0" borderId="33" xfId="0" applyFont="1" applyBorder="1" applyAlignment="1">
      <alignment horizontal="center"/>
    </xf>
    <xf numFmtId="0" fontId="97" fillId="0" borderId="61" xfId="0" applyFont="1" applyBorder="1" applyAlignment="1">
      <alignment horizontal="center"/>
    </xf>
    <xf numFmtId="4" fontId="97" fillId="10" borderId="61" xfId="4" applyFont="1" applyFill="1" applyBorder="1" applyAlignment="1">
      <alignment horizontal="center" vertical="center" wrapText="1"/>
    </xf>
    <xf numFmtId="4" fontId="90" fillId="10" borderId="33" xfId="4" applyFont="1" applyFill="1" applyBorder="1" applyAlignment="1">
      <alignment horizontal="center" vertical="center"/>
    </xf>
    <xf numFmtId="4" fontId="90" fillId="10" borderId="61" xfId="4" applyFont="1" applyFill="1" applyBorder="1" applyAlignment="1">
      <alignment horizontal="center" vertical="center"/>
    </xf>
    <xf numFmtId="0" fontId="90" fillId="0" borderId="4" xfId="0" applyFont="1" applyBorder="1" applyAlignment="1">
      <alignment horizontal="center"/>
    </xf>
    <xf numFmtId="0" fontId="90" fillId="0" borderId="60" xfId="0" applyFont="1" applyBorder="1" applyAlignment="1">
      <alignment horizontal="center"/>
    </xf>
    <xf numFmtId="3" fontId="97" fillId="2" borderId="64" xfId="4" applyNumberFormat="1" applyFont="1" applyFill="1" applyBorder="1" applyAlignment="1">
      <alignment horizontal="center" vertical="center"/>
    </xf>
    <xf numFmtId="3" fontId="97" fillId="2" borderId="30" xfId="4" applyNumberFormat="1" applyFont="1" applyFill="1" applyBorder="1" applyAlignment="1">
      <alignment horizontal="center" vertical="center"/>
    </xf>
    <xf numFmtId="3" fontId="97" fillId="2" borderId="59" xfId="4" applyNumberFormat="1" applyFont="1" applyFill="1" applyBorder="1" applyAlignment="1">
      <alignment horizontal="center" vertical="center"/>
    </xf>
    <xf numFmtId="3" fontId="90" fillId="2" borderId="63" xfId="4" applyNumberFormat="1" applyFont="1" applyFill="1" applyBorder="1" applyAlignment="1">
      <alignment horizontal="center" vertical="center"/>
    </xf>
    <xf numFmtId="3" fontId="90" fillId="10" borderId="4" xfId="4" applyNumberFormat="1" applyFont="1" applyFill="1" applyBorder="1" applyAlignment="1">
      <alignment horizontal="center" vertical="center"/>
    </xf>
    <xf numFmtId="3" fontId="90" fillId="10" borderId="60" xfId="4" applyNumberFormat="1" applyFont="1" applyFill="1" applyBorder="1" applyAlignment="1">
      <alignment horizontal="center" vertical="center"/>
    </xf>
  </cellXfs>
  <cellStyles count="8">
    <cellStyle name="Dziesiętny_ceny bazowe" xfId="1"/>
    <cellStyle name="Normalny" xfId="0" builtinId="0"/>
    <cellStyle name="Normalny 2" xfId="2"/>
    <cellStyle name="Normalny 3" xfId="3"/>
    <cellStyle name="Normalny_ceny bazowe" xfId="4"/>
    <cellStyle name="Normalny_K-krzy2006'Publ'2008" xfId="5"/>
    <cellStyle name="Procentowy" xfId="6" builtinId="5"/>
    <cellStyle name="Procentowy 2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28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Relationship Id="rId27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J72"/>
  <sheetViews>
    <sheetView zoomScaleNormal="100" zoomScaleSheetLayoutView="75" workbookViewId="0">
      <selection activeCell="A2" sqref="A2"/>
    </sheetView>
  </sheetViews>
  <sheetFormatPr defaultColWidth="9.140625" defaultRowHeight="12.75" x14ac:dyDescent="0.2"/>
  <cols>
    <col min="1" max="10" width="11.7109375" style="15" customWidth="1"/>
    <col min="11" max="16384" width="9.140625" style="15"/>
  </cols>
  <sheetData>
    <row r="1" spans="1:10" ht="12.95" customHeight="1" x14ac:dyDescent="0.2">
      <c r="A1" s="303" t="s">
        <v>0</v>
      </c>
      <c r="B1" s="304"/>
      <c r="C1" s="304"/>
      <c r="D1" s="304"/>
      <c r="E1" s="304"/>
      <c r="F1" s="304"/>
      <c r="G1" s="304"/>
    </row>
    <row r="2" spans="1:10" ht="15" customHeight="1" x14ac:dyDescent="0.2">
      <c r="A2" s="490" t="s">
        <v>1</v>
      </c>
      <c r="B2" s="305"/>
      <c r="C2" s="305"/>
      <c r="D2" s="305"/>
      <c r="E2" s="305"/>
      <c r="F2" s="305"/>
    </row>
    <row r="3" spans="1:10" ht="12.95" customHeight="1" thickBot="1" x14ac:dyDescent="0.25">
      <c r="A3" s="16"/>
    </row>
    <row r="4" spans="1:10" ht="12.95" customHeight="1" x14ac:dyDescent="0.2">
      <c r="A4" s="57"/>
      <c r="B4" s="62"/>
      <c r="C4" s="82"/>
      <c r="D4" s="82"/>
      <c r="E4" s="142"/>
      <c r="F4" s="82"/>
      <c r="G4" s="147"/>
      <c r="H4" s="62"/>
      <c r="I4" s="82"/>
      <c r="J4" s="83"/>
    </row>
    <row r="5" spans="1:10" ht="12.95" customHeight="1" x14ac:dyDescent="0.2">
      <c r="A5" s="58"/>
      <c r="B5" s="60"/>
      <c r="C5" s="61"/>
      <c r="D5" s="61"/>
      <c r="E5" s="59"/>
      <c r="F5" s="17" t="s">
        <v>2</v>
      </c>
      <c r="G5" s="148"/>
      <c r="H5" s="141"/>
      <c r="I5" s="17" t="s">
        <v>3</v>
      </c>
      <c r="J5" s="85"/>
    </row>
    <row r="6" spans="1:10" ht="12.95" customHeight="1" x14ac:dyDescent="0.2">
      <c r="A6" s="86"/>
      <c r="B6" s="61"/>
      <c r="C6" s="61"/>
      <c r="D6" s="61"/>
      <c r="E6" s="143"/>
      <c r="F6" s="499" t="s">
        <v>4</v>
      </c>
      <c r="G6" s="148"/>
      <c r="H6" s="84"/>
      <c r="I6" s="499" t="s">
        <v>5</v>
      </c>
      <c r="J6" s="85"/>
    </row>
    <row r="7" spans="1:10" ht="12.95" customHeight="1" x14ac:dyDescent="0.2">
      <c r="A7" s="86"/>
      <c r="B7" s="61"/>
      <c r="C7" s="30"/>
      <c r="D7" s="61"/>
      <c r="E7" s="144"/>
      <c r="F7" s="87"/>
      <c r="G7" s="149"/>
      <c r="H7" s="87"/>
      <c r="I7" s="87"/>
      <c r="J7" s="88"/>
    </row>
    <row r="8" spans="1:10" ht="12.95" customHeight="1" x14ac:dyDescent="0.2">
      <c r="A8" s="86"/>
      <c r="B8" s="61"/>
      <c r="C8" s="61"/>
      <c r="D8" s="61"/>
      <c r="E8" s="145"/>
      <c r="F8" s="89"/>
      <c r="G8" s="150"/>
      <c r="H8" s="89"/>
      <c r="I8" s="89"/>
      <c r="J8" s="85"/>
    </row>
    <row r="9" spans="1:10" ht="12.95" customHeight="1" x14ac:dyDescent="0.2">
      <c r="A9" s="63"/>
      <c r="B9" s="17" t="s">
        <v>6</v>
      </c>
      <c r="C9" s="61"/>
      <c r="D9" s="30"/>
      <c r="E9" s="165" t="s">
        <v>7</v>
      </c>
      <c r="F9" s="166" t="s">
        <v>8</v>
      </c>
      <c r="G9" s="167" t="s">
        <v>9</v>
      </c>
      <c r="H9" s="168" t="s">
        <v>7</v>
      </c>
      <c r="I9" s="166" t="s">
        <v>10</v>
      </c>
      <c r="J9" s="169" t="s">
        <v>9</v>
      </c>
    </row>
    <row r="10" spans="1:10" ht="12.95" customHeight="1" x14ac:dyDescent="0.2">
      <c r="A10" s="86"/>
      <c r="B10" s="61"/>
      <c r="C10" s="61"/>
      <c r="D10" s="30"/>
      <c r="E10" s="165"/>
      <c r="F10" s="166" t="s">
        <v>11</v>
      </c>
      <c r="G10" s="170"/>
      <c r="H10" s="168"/>
      <c r="I10" s="166" t="s">
        <v>11</v>
      </c>
      <c r="J10" s="171"/>
    </row>
    <row r="11" spans="1:10" ht="12.95" customHeight="1" x14ac:dyDescent="0.2">
      <c r="A11" s="491"/>
      <c r="B11" s="492" t="s">
        <v>12</v>
      </c>
      <c r="C11" s="493"/>
      <c r="D11" s="104"/>
      <c r="E11" s="165"/>
      <c r="F11" s="166" t="s">
        <v>13</v>
      </c>
      <c r="G11" s="170"/>
      <c r="H11" s="168"/>
      <c r="I11" s="166" t="s">
        <v>13</v>
      </c>
      <c r="J11" s="171"/>
    </row>
    <row r="12" spans="1:10" ht="12.95" customHeight="1" x14ac:dyDescent="0.2">
      <c r="A12" s="491"/>
      <c r="B12" s="492" t="s">
        <v>14</v>
      </c>
      <c r="C12" s="493"/>
      <c r="D12" s="104"/>
      <c r="E12" s="172"/>
      <c r="F12" s="173"/>
      <c r="G12" s="170"/>
      <c r="H12" s="174"/>
      <c r="I12" s="173"/>
      <c r="J12" s="171"/>
    </row>
    <row r="13" spans="1:10" ht="12.95" customHeight="1" x14ac:dyDescent="0.2">
      <c r="A13" s="86"/>
      <c r="B13" s="61"/>
      <c r="C13" s="61"/>
      <c r="D13" s="30"/>
      <c r="E13" s="494" t="s">
        <v>15</v>
      </c>
      <c r="F13" s="495" t="s">
        <v>16</v>
      </c>
      <c r="G13" s="496" t="s">
        <v>17</v>
      </c>
      <c r="H13" s="497" t="s">
        <v>15</v>
      </c>
      <c r="I13" s="495" t="s">
        <v>16</v>
      </c>
      <c r="J13" s="498" t="s">
        <v>17</v>
      </c>
    </row>
    <row r="14" spans="1:10" ht="12.95" customHeight="1" x14ac:dyDescent="0.2">
      <c r="A14" s="86"/>
      <c r="B14" s="61"/>
      <c r="C14" s="61"/>
      <c r="D14" s="30"/>
      <c r="E14" s="494" t="s">
        <v>18</v>
      </c>
      <c r="F14" s="495" t="s">
        <v>19</v>
      </c>
      <c r="G14" s="496"/>
      <c r="H14" s="497" t="s">
        <v>18</v>
      </c>
      <c r="I14" s="495" t="s">
        <v>19</v>
      </c>
      <c r="J14" s="498"/>
    </row>
    <row r="15" spans="1:10" ht="12.95" customHeight="1" x14ac:dyDescent="0.2">
      <c r="A15" s="86"/>
      <c r="B15" s="61"/>
      <c r="C15" s="61"/>
      <c r="D15" s="30"/>
      <c r="E15" s="172"/>
      <c r="F15" s="173"/>
      <c r="G15" s="170"/>
      <c r="H15" s="174"/>
      <c r="I15" s="173"/>
      <c r="J15" s="171"/>
    </row>
    <row r="16" spans="1:10" ht="12.95" customHeight="1" thickBot="1" x14ac:dyDescent="0.25">
      <c r="A16" s="90"/>
      <c r="B16" s="91"/>
      <c r="C16" s="91"/>
      <c r="D16" s="92"/>
      <c r="E16" s="146"/>
      <c r="F16" s="93"/>
      <c r="G16" s="151"/>
      <c r="H16" s="92"/>
      <c r="I16" s="93"/>
      <c r="J16" s="94"/>
    </row>
    <row r="17" spans="1:10" ht="12.95" customHeight="1" thickTop="1" x14ac:dyDescent="0.2">
      <c r="A17" s="162"/>
      <c r="B17" s="235"/>
      <c r="C17" s="235"/>
      <c r="D17" s="235"/>
      <c r="E17" s="295"/>
      <c r="F17" s="296"/>
      <c r="G17" s="297"/>
      <c r="H17" s="296"/>
      <c r="I17" s="296"/>
      <c r="J17" s="298"/>
    </row>
    <row r="18" spans="1:10" ht="12.95" customHeight="1" x14ac:dyDescent="0.2">
      <c r="A18" s="162"/>
      <c r="B18" s="235"/>
      <c r="C18" s="235"/>
      <c r="D18" s="235"/>
      <c r="E18" s="295"/>
      <c r="F18" s="296"/>
      <c r="G18" s="297"/>
      <c r="H18" s="296"/>
      <c r="I18" s="296"/>
      <c r="J18" s="298"/>
    </row>
    <row r="19" spans="1:10" ht="12.95" customHeight="1" x14ac:dyDescent="0.2">
      <c r="A19" s="162"/>
      <c r="B19" s="235"/>
      <c r="C19" s="235"/>
      <c r="D19" s="235"/>
      <c r="E19" s="295"/>
      <c r="F19" s="296"/>
      <c r="G19" s="297"/>
      <c r="H19" s="296"/>
      <c r="I19" s="296"/>
      <c r="J19" s="298"/>
    </row>
    <row r="20" spans="1:10" ht="12.95" customHeight="1" x14ac:dyDescent="0.2">
      <c r="A20" s="157" t="s">
        <v>20</v>
      </c>
      <c r="B20" s="235"/>
      <c r="C20" s="235"/>
      <c r="D20" s="235"/>
      <c r="E20" s="295"/>
      <c r="F20" s="296">
        <f>'C1-2006'!J11</f>
        <v>2156192</v>
      </c>
      <c r="G20" s="297">
        <f>F20+E20</f>
        <v>2156192</v>
      </c>
      <c r="H20" s="296"/>
      <c r="I20" s="296"/>
      <c r="J20" s="298"/>
    </row>
    <row r="21" spans="1:10" ht="12.95" customHeight="1" x14ac:dyDescent="0.2">
      <c r="A21" s="279"/>
      <c r="B21" s="280"/>
      <c r="C21" s="280"/>
      <c r="D21" s="280"/>
      <c r="E21" s="299"/>
      <c r="F21" s="300"/>
      <c r="G21" s="301"/>
      <c r="H21" s="300"/>
      <c r="I21" s="300"/>
      <c r="J21" s="302"/>
    </row>
    <row r="22" spans="1:10" ht="12.95" customHeight="1" x14ac:dyDescent="0.2">
      <c r="A22" s="161" t="s">
        <v>21</v>
      </c>
      <c r="B22" s="235"/>
      <c r="C22" s="235"/>
      <c r="D22" s="235"/>
      <c r="E22" s="295"/>
      <c r="F22" s="296">
        <f>'C1-2006'!J14</f>
        <v>128852</v>
      </c>
      <c r="G22" s="297">
        <f>F22+E22</f>
        <v>128852</v>
      </c>
      <c r="H22" s="296"/>
      <c r="I22" s="296"/>
      <c r="J22" s="298"/>
    </row>
    <row r="23" spans="1:10" ht="12.95" customHeight="1" x14ac:dyDescent="0.2">
      <c r="A23" s="281" t="s">
        <v>22</v>
      </c>
      <c r="B23" s="282"/>
      <c r="C23" s="282"/>
      <c r="D23" s="282"/>
      <c r="E23" s="295"/>
      <c r="F23" s="296"/>
      <c r="G23" s="297"/>
      <c r="H23" s="296"/>
      <c r="I23" s="296"/>
      <c r="J23" s="298"/>
    </row>
    <row r="24" spans="1:10" ht="12.95" customHeight="1" x14ac:dyDescent="0.2">
      <c r="A24" s="260"/>
      <c r="B24" s="283"/>
      <c r="C24" s="283"/>
      <c r="D24" s="283"/>
      <c r="E24" s="299"/>
      <c r="F24" s="300"/>
      <c r="G24" s="301"/>
      <c r="H24" s="300"/>
      <c r="I24" s="300"/>
      <c r="J24" s="302"/>
    </row>
    <row r="25" spans="1:10" ht="12.95" customHeight="1" x14ac:dyDescent="0.2">
      <c r="A25" s="161" t="s">
        <v>23</v>
      </c>
      <c r="B25" s="235"/>
      <c r="C25" s="235"/>
      <c r="D25" s="235"/>
      <c r="E25" s="295"/>
      <c r="F25" s="296"/>
      <c r="G25" s="297"/>
      <c r="H25" s="296"/>
      <c r="I25" s="296">
        <f>'C1-2006'!J29</f>
        <v>1225013</v>
      </c>
      <c r="J25" s="298">
        <f>I25+H25</f>
        <v>1225013</v>
      </c>
    </row>
    <row r="26" spans="1:10" ht="12.95" customHeight="1" x14ac:dyDescent="0.2">
      <c r="A26" s="284"/>
      <c r="B26" s="283"/>
      <c r="C26" s="283"/>
      <c r="D26" s="283"/>
      <c r="E26" s="299"/>
      <c r="F26" s="300"/>
      <c r="G26" s="301"/>
      <c r="H26" s="300"/>
      <c r="I26" s="300"/>
      <c r="J26" s="302"/>
    </row>
    <row r="27" spans="1:10" ht="12.95" customHeight="1" x14ac:dyDescent="0.2">
      <c r="A27" s="161" t="s">
        <v>24</v>
      </c>
      <c r="B27" s="235"/>
      <c r="C27" s="235"/>
      <c r="D27" s="235"/>
      <c r="E27" s="295"/>
      <c r="F27" s="296"/>
      <c r="G27" s="297"/>
      <c r="H27" s="296"/>
      <c r="I27" s="296">
        <f>'C5-2006'!$J$27</f>
        <v>856020</v>
      </c>
      <c r="J27" s="298">
        <f>I27</f>
        <v>856020</v>
      </c>
    </row>
    <row r="28" spans="1:10" ht="12.95" customHeight="1" x14ac:dyDescent="0.2">
      <c r="A28" s="284"/>
      <c r="B28" s="283"/>
      <c r="C28" s="283"/>
      <c r="D28" s="283"/>
      <c r="E28" s="299"/>
      <c r="F28" s="300"/>
      <c r="G28" s="301"/>
      <c r="H28" s="300"/>
      <c r="I28" s="300"/>
      <c r="J28" s="302"/>
    </row>
    <row r="29" spans="1:10" ht="12.95" customHeight="1" x14ac:dyDescent="0.2">
      <c r="A29" s="161" t="s">
        <v>25</v>
      </c>
      <c r="B29" s="235"/>
      <c r="C29" s="235"/>
      <c r="D29" s="235"/>
      <c r="E29" s="295"/>
      <c r="F29" s="296"/>
      <c r="G29" s="297"/>
      <c r="H29" s="296"/>
      <c r="I29" s="296">
        <f>'C6-2006'!J38</f>
        <v>223162</v>
      </c>
      <c r="J29" s="298">
        <f>I29</f>
        <v>223162</v>
      </c>
    </row>
    <row r="30" spans="1:10" ht="12.95" customHeight="1" x14ac:dyDescent="0.2">
      <c r="A30" s="284"/>
      <c r="B30" s="283"/>
      <c r="C30" s="283"/>
      <c r="D30" s="283"/>
      <c r="E30" s="299"/>
      <c r="F30" s="300"/>
      <c r="G30" s="301"/>
      <c r="H30" s="300"/>
      <c r="I30" s="300"/>
      <c r="J30" s="302"/>
    </row>
    <row r="31" spans="1:10" ht="12.95" customHeight="1" x14ac:dyDescent="0.2">
      <c r="A31" s="161" t="s">
        <v>26</v>
      </c>
      <c r="B31" s="235"/>
      <c r="C31" s="235"/>
      <c r="D31" s="235"/>
      <c r="E31" s="295">
        <v>446927</v>
      </c>
      <c r="F31" s="296">
        <f>E31</f>
        <v>446927</v>
      </c>
      <c r="G31" s="297">
        <f>E31</f>
        <v>446927</v>
      </c>
      <c r="H31" s="296"/>
      <c r="I31" s="296"/>
      <c r="J31" s="298"/>
    </row>
    <row r="32" spans="1:10" ht="12.95" customHeight="1" x14ac:dyDescent="0.2">
      <c r="A32" s="284"/>
      <c r="B32" s="283"/>
      <c r="C32" s="283"/>
      <c r="D32" s="283"/>
      <c r="E32" s="299"/>
      <c r="F32" s="300"/>
      <c r="G32" s="301"/>
      <c r="H32" s="300"/>
      <c r="I32" s="300"/>
      <c r="J32" s="302"/>
    </row>
    <row r="33" spans="1:10" ht="12.95" customHeight="1" x14ac:dyDescent="0.2">
      <c r="A33" s="161" t="s">
        <v>27</v>
      </c>
      <c r="B33" s="235"/>
      <c r="C33" s="235"/>
      <c r="D33" s="235"/>
      <c r="E33" s="295"/>
      <c r="F33" s="296"/>
      <c r="G33" s="297"/>
      <c r="H33" s="296">
        <v>427776</v>
      </c>
      <c r="I33" s="296">
        <f>H33</f>
        <v>427776</v>
      </c>
      <c r="J33" s="298">
        <f>H33</f>
        <v>427776</v>
      </c>
    </row>
    <row r="34" spans="1:10" ht="12.95" customHeight="1" thickBot="1" x14ac:dyDescent="0.25">
      <c r="A34" s="237"/>
      <c r="B34" s="238"/>
      <c r="C34" s="238"/>
      <c r="D34" s="238"/>
      <c r="E34" s="192"/>
      <c r="F34" s="193"/>
      <c r="G34" s="194"/>
      <c r="H34" s="193"/>
      <c r="I34" s="193"/>
      <c r="J34" s="195"/>
    </row>
    <row r="35" spans="1:10" ht="12.95" customHeight="1" x14ac:dyDescent="0.2">
      <c r="A35" s="14"/>
      <c r="B35" s="14"/>
      <c r="C35" s="14"/>
      <c r="D35" s="14"/>
      <c r="E35" s="14"/>
      <c r="F35" s="14"/>
      <c r="G35" s="14"/>
      <c r="H35" s="14"/>
      <c r="I35" s="14"/>
      <c r="J35" s="14"/>
    </row>
    <row r="36" spans="1:10" s="682" customFormat="1" ht="12.95" customHeight="1" x14ac:dyDescent="0.2">
      <c r="A36" s="500" t="s">
        <v>28</v>
      </c>
      <c r="B36" s="500"/>
      <c r="C36" s="500"/>
      <c r="D36" s="500"/>
      <c r="E36" s="500"/>
      <c r="F36" s="500"/>
      <c r="G36" s="31"/>
      <c r="H36" s="31"/>
      <c r="I36" s="31"/>
    </row>
    <row r="37" spans="1:10" s="31" customFormat="1" ht="12.95" customHeight="1" x14ac:dyDescent="0.2">
      <c r="A37" s="500" t="s">
        <v>29</v>
      </c>
      <c r="B37" s="500"/>
      <c r="C37" s="500"/>
      <c r="D37" s="500"/>
      <c r="E37" s="500"/>
      <c r="F37" s="500"/>
    </row>
    <row r="38" spans="1:10" s="31" customFormat="1" ht="12.95" customHeight="1" x14ac:dyDescent="0.2">
      <c r="A38" s="500" t="s">
        <v>30</v>
      </c>
      <c r="B38" s="500"/>
      <c r="C38" s="500"/>
      <c r="D38" s="500"/>
      <c r="E38" s="500"/>
      <c r="F38" s="500"/>
    </row>
    <row r="39" spans="1:10" s="14" customFormat="1" ht="12.95" customHeight="1" x14ac:dyDescent="0.2">
      <c r="A39" s="18"/>
    </row>
    <row r="40" spans="1:10" s="14" customFormat="1" ht="12.95" customHeight="1" x14ac:dyDescent="0.2"/>
    <row r="41" spans="1:10" s="14" customFormat="1" x14ac:dyDescent="0.2"/>
    <row r="42" spans="1:10" s="14" customFormat="1" x14ac:dyDescent="0.2"/>
    <row r="43" spans="1:10" s="14" customFormat="1" x14ac:dyDescent="0.2"/>
    <row r="72" spans="3:3" x14ac:dyDescent="0.2">
      <c r="C72" s="14"/>
    </row>
  </sheetData>
  <phoneticPr fontId="12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74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Q106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8.42578125" style="568" customWidth="1"/>
    <col min="12" max="15" width="16.7109375" style="568" customWidth="1"/>
    <col min="16" max="16384" width="9.140625" style="568"/>
  </cols>
  <sheetData>
    <row r="1" spans="1:15" ht="24" customHeight="1" x14ac:dyDescent="0.2"/>
    <row r="2" spans="1:15" ht="26.25" x14ac:dyDescent="0.4">
      <c r="A2" s="567" t="s">
        <v>329</v>
      </c>
      <c r="D2" s="569" t="s">
        <v>330</v>
      </c>
      <c r="G2" s="570"/>
    </row>
    <row r="3" spans="1:15" ht="26.25" x14ac:dyDescent="0.4">
      <c r="A3" s="571"/>
      <c r="D3" s="569" t="s">
        <v>331</v>
      </c>
      <c r="G3" s="572"/>
    </row>
    <row r="4" spans="1:15" ht="23.25" x14ac:dyDescent="0.35">
      <c r="A4" s="571"/>
      <c r="D4" s="573" t="s">
        <v>332</v>
      </c>
      <c r="G4" s="572"/>
    </row>
    <row r="5" spans="1:15" ht="23.25" x14ac:dyDescent="0.35">
      <c r="A5" s="571"/>
      <c r="D5" s="573" t="s">
        <v>333</v>
      </c>
      <c r="G5" s="572"/>
    </row>
    <row r="6" spans="1:15" ht="26.25" x14ac:dyDescent="0.4">
      <c r="A6" s="574"/>
      <c r="B6" s="575"/>
      <c r="C6" s="576"/>
      <c r="D6" s="575"/>
      <c r="E6" s="575"/>
      <c r="F6" s="575"/>
      <c r="G6" s="577" t="s">
        <v>334</v>
      </c>
      <c r="H6" s="577"/>
      <c r="I6" s="577"/>
      <c r="J6" s="577"/>
      <c r="K6" s="575"/>
      <c r="L6" s="578" t="s">
        <v>335</v>
      </c>
      <c r="M6" s="575"/>
      <c r="N6" s="575"/>
      <c r="O6" s="575"/>
    </row>
    <row r="7" spans="1:15" s="580" customFormat="1" ht="15" x14ac:dyDescent="0.2">
      <c r="A7" s="579"/>
      <c r="G7" s="581"/>
      <c r="H7" s="582"/>
      <c r="I7" s="582"/>
      <c r="J7" s="582"/>
      <c r="K7" s="583"/>
      <c r="L7" s="582"/>
      <c r="M7" s="582"/>
      <c r="N7" s="582"/>
      <c r="O7" s="582"/>
    </row>
    <row r="8" spans="1:15" ht="15.75" x14ac:dyDescent="0.25">
      <c r="A8" s="579"/>
      <c r="B8" s="580"/>
      <c r="C8" s="580"/>
      <c r="D8" s="580"/>
      <c r="E8" s="580"/>
      <c r="F8" s="581"/>
      <c r="G8" s="581"/>
      <c r="H8" s="582"/>
      <c r="I8" s="582"/>
      <c r="J8" s="582"/>
      <c r="K8" s="584" t="s">
        <v>235</v>
      </c>
      <c r="L8" s="584" t="s">
        <v>236</v>
      </c>
      <c r="M8" s="584" t="s">
        <v>237</v>
      </c>
      <c r="N8" s="584" t="s">
        <v>238</v>
      </c>
      <c r="O8" s="584" t="s">
        <v>239</v>
      </c>
    </row>
    <row r="9" spans="1:15" ht="15.75" x14ac:dyDescent="0.25">
      <c r="A9" s="579"/>
      <c r="B9" s="580"/>
      <c r="C9" s="580"/>
      <c r="D9" s="580"/>
      <c r="E9" s="580"/>
      <c r="F9" s="581"/>
      <c r="G9" s="581"/>
      <c r="H9" s="584" t="s">
        <v>240</v>
      </c>
      <c r="I9" s="584" t="s">
        <v>241</v>
      </c>
      <c r="J9" s="584" t="s">
        <v>242</v>
      </c>
      <c r="K9" s="584" t="s">
        <v>243</v>
      </c>
      <c r="L9" s="585" t="s">
        <v>244</v>
      </c>
      <c r="M9" s="585" t="s">
        <v>245</v>
      </c>
      <c r="N9" s="585" t="s">
        <v>246</v>
      </c>
      <c r="O9" s="585" t="s">
        <v>247</v>
      </c>
    </row>
    <row r="10" spans="1:15" ht="18" customHeight="1" x14ac:dyDescent="0.3">
      <c r="A10" s="1054" t="s">
        <v>248</v>
      </c>
      <c r="B10" s="1055"/>
      <c r="C10" s="1055"/>
      <c r="D10" s="1055"/>
      <c r="E10" s="1055"/>
      <c r="F10" s="1055"/>
      <c r="G10" s="1056"/>
      <c r="H10" s="586" t="s">
        <v>249</v>
      </c>
      <c r="I10" s="586" t="s">
        <v>250</v>
      </c>
      <c r="J10" s="585" t="s">
        <v>251</v>
      </c>
      <c r="K10" s="584" t="s">
        <v>252</v>
      </c>
      <c r="L10" s="585" t="s">
        <v>253</v>
      </c>
      <c r="M10" s="585" t="s">
        <v>254</v>
      </c>
      <c r="N10" s="585" t="s">
        <v>254</v>
      </c>
      <c r="O10" s="585" t="s">
        <v>255</v>
      </c>
    </row>
    <row r="11" spans="1:15" ht="15.75" x14ac:dyDescent="0.25">
      <c r="A11" s="579"/>
      <c r="B11" s="580"/>
      <c r="C11" s="580"/>
      <c r="D11" s="580"/>
      <c r="E11" s="580"/>
      <c r="F11" s="581"/>
      <c r="G11" s="581"/>
      <c r="H11" s="587" t="s">
        <v>256</v>
      </c>
      <c r="I11" s="587" t="s">
        <v>257</v>
      </c>
      <c r="J11" s="585" t="s">
        <v>258</v>
      </c>
      <c r="K11" s="588" t="s">
        <v>259</v>
      </c>
      <c r="L11" s="588" t="s">
        <v>260</v>
      </c>
      <c r="M11" s="588" t="s">
        <v>261</v>
      </c>
      <c r="N11" s="588" t="s">
        <v>262</v>
      </c>
      <c r="O11" s="588" t="s">
        <v>263</v>
      </c>
    </row>
    <row r="12" spans="1:15" ht="15" x14ac:dyDescent="0.2">
      <c r="A12" s="579"/>
      <c r="B12" s="580"/>
      <c r="C12" s="580"/>
      <c r="D12" s="580"/>
      <c r="E12" s="580"/>
      <c r="F12" s="581"/>
      <c r="G12" s="581"/>
      <c r="H12" s="587" t="s">
        <v>264</v>
      </c>
      <c r="I12" s="587" t="s">
        <v>265</v>
      </c>
      <c r="J12" s="587" t="s">
        <v>266</v>
      </c>
      <c r="K12" s="588" t="s">
        <v>267</v>
      </c>
      <c r="L12" s="588" t="s">
        <v>268</v>
      </c>
      <c r="M12" s="588" t="s">
        <v>269</v>
      </c>
      <c r="N12" s="588" t="s">
        <v>270</v>
      </c>
      <c r="O12" s="588" t="s">
        <v>271</v>
      </c>
    </row>
    <row r="13" spans="1:15" ht="15" x14ac:dyDescent="0.2">
      <c r="A13" s="579"/>
      <c r="B13" s="580"/>
      <c r="C13" s="580"/>
      <c r="D13" s="580"/>
      <c r="E13" s="580"/>
      <c r="F13" s="581"/>
      <c r="G13" s="581"/>
      <c r="H13" s="587"/>
      <c r="I13" s="587"/>
      <c r="J13" s="587" t="s">
        <v>272</v>
      </c>
      <c r="K13" s="588" t="s">
        <v>273</v>
      </c>
      <c r="L13" s="588"/>
      <c r="M13" s="588"/>
      <c r="N13" s="588" t="s">
        <v>274</v>
      </c>
      <c r="O13" s="588" t="s">
        <v>272</v>
      </c>
    </row>
    <row r="14" spans="1:15" ht="15.75" thickBot="1" x14ac:dyDescent="0.25">
      <c r="A14" s="589"/>
      <c r="B14" s="590"/>
      <c r="C14" s="590"/>
      <c r="D14" s="590"/>
      <c r="E14" s="590"/>
      <c r="F14" s="591"/>
      <c r="G14" s="591"/>
      <c r="H14" s="592"/>
      <c r="I14" s="592"/>
      <c r="J14" s="593"/>
      <c r="K14" s="594" t="s">
        <v>275</v>
      </c>
      <c r="L14" s="595"/>
      <c r="M14" s="595"/>
      <c r="N14" s="594"/>
      <c r="O14" s="594"/>
    </row>
    <row r="15" spans="1:15" ht="18.75" thickTop="1" x14ac:dyDescent="0.25">
      <c r="A15" s="579"/>
      <c r="B15" s="580"/>
      <c r="C15" s="580"/>
      <c r="D15" s="580"/>
      <c r="E15" s="580"/>
      <c r="F15" s="581"/>
      <c r="G15" s="581"/>
      <c r="H15" s="624"/>
      <c r="I15" s="624"/>
      <c r="J15" s="624"/>
      <c r="K15" s="624"/>
      <c r="L15" s="624"/>
      <c r="M15" s="624"/>
      <c r="N15" s="624"/>
      <c r="O15" s="624"/>
    </row>
    <row r="16" spans="1:15" s="599" customFormat="1" ht="20.25" x14ac:dyDescent="0.3">
      <c r="A16" s="598" t="s">
        <v>45</v>
      </c>
      <c r="F16" s="582"/>
      <c r="G16" s="582"/>
      <c r="H16" s="601">
        <v>1380173</v>
      </c>
      <c r="I16" s="601">
        <v>939354</v>
      </c>
      <c r="J16" s="601">
        <v>440819</v>
      </c>
      <c r="K16" s="601">
        <v>190325</v>
      </c>
      <c r="L16" s="601">
        <v>30231</v>
      </c>
      <c r="M16" s="601">
        <v>16212</v>
      </c>
      <c r="N16" s="601">
        <v>3413</v>
      </c>
      <c r="O16" s="601">
        <v>207464</v>
      </c>
    </row>
    <row r="17" spans="1:15" s="599" customFormat="1" ht="18" x14ac:dyDescent="0.25">
      <c r="A17" s="603" t="s">
        <v>55</v>
      </c>
      <c r="B17" s="604"/>
      <c r="C17" s="604"/>
      <c r="D17" s="604"/>
      <c r="E17" s="604"/>
      <c r="F17" s="605"/>
      <c r="G17" s="605"/>
      <c r="H17" s="608"/>
      <c r="I17" s="608"/>
      <c r="J17" s="608"/>
      <c r="K17" s="608"/>
      <c r="L17" s="608"/>
      <c r="M17" s="608"/>
      <c r="N17" s="608"/>
      <c r="O17" s="608"/>
    </row>
    <row r="18" spans="1:15" ht="18" x14ac:dyDescent="0.25">
      <c r="A18" s="553" t="s">
        <v>276</v>
      </c>
      <c r="B18"/>
      <c r="F18" s="581"/>
      <c r="G18" s="581"/>
      <c r="H18" s="601"/>
      <c r="I18" s="601"/>
      <c r="J18" s="601"/>
      <c r="K18" s="601"/>
      <c r="L18" s="601"/>
      <c r="M18" s="601"/>
      <c r="N18" s="601"/>
      <c r="O18" s="601"/>
    </row>
    <row r="19" spans="1:15" ht="18" x14ac:dyDescent="0.25">
      <c r="A19" s="554"/>
      <c r="B19"/>
      <c r="F19" s="581"/>
      <c r="G19" s="581"/>
      <c r="H19" s="601"/>
      <c r="I19" s="601"/>
      <c r="J19" s="601"/>
      <c r="K19" s="601"/>
      <c r="L19" s="601"/>
      <c r="M19" s="601"/>
      <c r="N19" s="601"/>
      <c r="O19" s="601"/>
    </row>
    <row r="20" spans="1:15" ht="18" x14ac:dyDescent="0.25">
      <c r="A20" s="555" t="s">
        <v>277</v>
      </c>
      <c r="B20"/>
      <c r="F20" s="581"/>
      <c r="G20" s="581"/>
      <c r="H20" s="601">
        <v>13484</v>
      </c>
      <c r="I20" s="601">
        <v>9279</v>
      </c>
      <c r="J20" s="601">
        <v>4205</v>
      </c>
      <c r="K20" s="601">
        <v>2652</v>
      </c>
      <c r="L20" s="601">
        <v>513</v>
      </c>
      <c r="M20" s="601">
        <v>337</v>
      </c>
      <c r="N20" s="601">
        <v>556</v>
      </c>
      <c r="O20" s="601">
        <v>1259</v>
      </c>
    </row>
    <row r="21" spans="1:15" ht="18" x14ac:dyDescent="0.25">
      <c r="A21" s="556" t="s">
        <v>278</v>
      </c>
      <c r="B21"/>
      <c r="F21" s="581"/>
      <c r="G21" s="581"/>
      <c r="H21" s="601"/>
      <c r="I21" s="601"/>
      <c r="J21" s="601"/>
      <c r="K21" s="601"/>
      <c r="L21" s="601"/>
      <c r="M21" s="601"/>
      <c r="N21" s="601"/>
      <c r="O21" s="601"/>
    </row>
    <row r="22" spans="1:15" ht="18" x14ac:dyDescent="0.25">
      <c r="A22" s="557"/>
      <c r="B22" s="558"/>
      <c r="C22" s="610"/>
      <c r="D22" s="610"/>
      <c r="E22" s="610"/>
      <c r="F22" s="611"/>
      <c r="G22" s="611"/>
      <c r="H22" s="612"/>
      <c r="I22" s="612"/>
      <c r="J22" s="612"/>
      <c r="K22" s="612"/>
      <c r="L22" s="612"/>
      <c r="M22" s="612"/>
      <c r="N22" s="612"/>
      <c r="O22" s="612"/>
    </row>
    <row r="23" spans="1:15" ht="18" x14ac:dyDescent="0.25">
      <c r="A23" s="559" t="s">
        <v>279</v>
      </c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4"/>
      <c r="B24"/>
      <c r="F24" s="581"/>
      <c r="G24" s="581"/>
      <c r="H24" s="601"/>
      <c r="I24" s="601"/>
      <c r="J24" s="601"/>
      <c r="K24" s="601"/>
      <c r="L24" s="601"/>
      <c r="M24" s="601"/>
      <c r="N24" s="601"/>
      <c r="O24" s="601"/>
    </row>
    <row r="25" spans="1:15" ht="18" x14ac:dyDescent="0.25">
      <c r="A25" s="555" t="s">
        <v>280</v>
      </c>
      <c r="B25"/>
      <c r="F25" s="581"/>
      <c r="G25" s="581"/>
      <c r="H25" s="601">
        <v>275</v>
      </c>
      <c r="I25" s="601">
        <v>148</v>
      </c>
      <c r="J25" s="601">
        <v>127</v>
      </c>
      <c r="K25" s="601">
        <v>66</v>
      </c>
      <c r="L25" s="601">
        <v>11</v>
      </c>
      <c r="M25" s="601">
        <v>7</v>
      </c>
      <c r="N25" s="601">
        <v>0</v>
      </c>
      <c r="O25" s="601">
        <v>43</v>
      </c>
    </row>
    <row r="26" spans="1:15" ht="18" x14ac:dyDescent="0.25">
      <c r="A26" s="556" t="s">
        <v>281</v>
      </c>
      <c r="B26"/>
      <c r="F26" s="581"/>
      <c r="G26" s="581"/>
      <c r="H26" s="601"/>
      <c r="I26" s="601"/>
      <c r="J26" s="601"/>
      <c r="K26" s="601"/>
      <c r="L26" s="601"/>
      <c r="M26" s="601"/>
      <c r="N26" s="601"/>
      <c r="O26" s="601"/>
    </row>
    <row r="27" spans="1:15" ht="18" x14ac:dyDescent="0.25">
      <c r="A27" s="557"/>
      <c r="B27" s="558"/>
      <c r="C27" s="610"/>
      <c r="D27" s="610"/>
      <c r="E27" s="610"/>
      <c r="F27" s="611"/>
      <c r="G27" s="611"/>
      <c r="H27" s="612"/>
      <c r="I27" s="612"/>
      <c r="J27" s="612"/>
      <c r="K27" s="612"/>
      <c r="L27" s="612"/>
      <c r="M27" s="612"/>
      <c r="N27" s="612"/>
      <c r="O27" s="612"/>
    </row>
    <row r="28" spans="1:15" ht="18" x14ac:dyDescent="0.25">
      <c r="A28" s="559" t="s">
        <v>282</v>
      </c>
      <c r="B28"/>
      <c r="F28" s="581"/>
      <c r="G28" s="581"/>
      <c r="H28" s="601"/>
      <c r="I28" s="601"/>
      <c r="J28" s="601"/>
      <c r="K28" s="601"/>
      <c r="L28" s="601"/>
      <c r="M28" s="601"/>
      <c r="N28" s="625"/>
      <c r="O28" s="601"/>
    </row>
    <row r="29" spans="1:15" ht="18" x14ac:dyDescent="0.25">
      <c r="A29" s="554"/>
      <c r="B29"/>
      <c r="F29" s="581"/>
      <c r="G29" s="581"/>
      <c r="H29" s="601"/>
      <c r="I29" s="601"/>
      <c r="J29" s="601"/>
      <c r="K29" s="601"/>
      <c r="L29" s="601"/>
      <c r="M29" s="601"/>
      <c r="N29" s="601"/>
      <c r="O29" s="601"/>
    </row>
    <row r="30" spans="1:15" ht="18" x14ac:dyDescent="0.25">
      <c r="A30" s="555" t="s">
        <v>283</v>
      </c>
      <c r="B30"/>
      <c r="F30" s="581"/>
      <c r="G30" s="581"/>
      <c r="H30" s="601">
        <v>38518</v>
      </c>
      <c r="I30" s="601">
        <v>16183</v>
      </c>
      <c r="J30" s="601">
        <v>22335</v>
      </c>
      <c r="K30" s="601">
        <v>11032</v>
      </c>
      <c r="L30" s="601">
        <v>1994</v>
      </c>
      <c r="M30" s="601">
        <v>1109</v>
      </c>
      <c r="N30" s="601">
        <v>574</v>
      </c>
      <c r="O30" s="601">
        <v>8774</v>
      </c>
    </row>
    <row r="31" spans="1:15" ht="18" x14ac:dyDescent="0.25">
      <c r="A31" s="556" t="s">
        <v>284</v>
      </c>
      <c r="B31"/>
      <c r="F31" s="581"/>
      <c r="G31" s="581"/>
      <c r="H31" s="601"/>
      <c r="I31" s="601"/>
      <c r="J31" s="601"/>
      <c r="K31" s="601"/>
      <c r="L31" s="601"/>
      <c r="M31" s="601"/>
      <c r="N31" s="601"/>
      <c r="O31" s="601"/>
    </row>
    <row r="32" spans="1:15" ht="18" x14ac:dyDescent="0.25">
      <c r="A32" s="557"/>
      <c r="B32" s="558"/>
      <c r="C32" s="610"/>
      <c r="D32" s="610"/>
      <c r="E32" s="610"/>
      <c r="F32" s="611"/>
      <c r="G32" s="611"/>
      <c r="H32" s="612"/>
      <c r="I32" s="612"/>
      <c r="J32" s="612"/>
      <c r="K32" s="612"/>
      <c r="L32" s="612"/>
      <c r="M32" s="612"/>
      <c r="N32" s="612"/>
      <c r="O32" s="612"/>
    </row>
    <row r="33" spans="1:15" ht="18" x14ac:dyDescent="0.25">
      <c r="A33" s="559" t="s">
        <v>285</v>
      </c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4"/>
      <c r="B34"/>
      <c r="F34" s="581"/>
      <c r="G34" s="581"/>
      <c r="H34" s="601"/>
      <c r="I34" s="601"/>
      <c r="J34" s="601"/>
      <c r="K34" s="601"/>
      <c r="L34" s="601"/>
      <c r="M34" s="601"/>
      <c r="N34" s="601"/>
      <c r="O34" s="601"/>
    </row>
    <row r="35" spans="1:15" ht="18" x14ac:dyDescent="0.25">
      <c r="A35" s="555" t="s">
        <v>286</v>
      </c>
      <c r="B35"/>
      <c r="F35" s="581"/>
      <c r="G35" s="581"/>
      <c r="H35" s="601">
        <v>657700</v>
      </c>
      <c r="I35" s="601">
        <v>502146</v>
      </c>
      <c r="J35" s="601">
        <v>155554</v>
      </c>
      <c r="K35" s="601">
        <v>67847</v>
      </c>
      <c r="L35" s="601">
        <v>11310</v>
      </c>
      <c r="M35" s="601">
        <v>4639</v>
      </c>
      <c r="N35" s="601">
        <v>717</v>
      </c>
      <c r="O35" s="601">
        <v>72475</v>
      </c>
    </row>
    <row r="36" spans="1:15" ht="18" x14ac:dyDescent="0.25">
      <c r="A36" s="556" t="s">
        <v>287</v>
      </c>
      <c r="B36"/>
      <c r="F36" s="581"/>
      <c r="G36" s="581"/>
      <c r="H36" s="601"/>
      <c r="I36" s="601"/>
      <c r="J36" s="601"/>
      <c r="K36" s="601"/>
      <c r="L36" s="601"/>
      <c r="M36" s="601"/>
      <c r="N36" s="601"/>
      <c r="O36" s="601"/>
    </row>
    <row r="37" spans="1:15" ht="18" x14ac:dyDescent="0.25">
      <c r="A37" s="557"/>
      <c r="B37" s="558"/>
      <c r="C37" s="610"/>
      <c r="D37" s="610"/>
      <c r="E37" s="610"/>
      <c r="F37" s="611"/>
      <c r="G37" s="611"/>
      <c r="H37" s="612"/>
      <c r="I37" s="612"/>
      <c r="J37" s="612"/>
      <c r="K37" s="612"/>
      <c r="L37" s="612"/>
      <c r="M37" s="612"/>
      <c r="N37" s="612"/>
      <c r="O37" s="612"/>
    </row>
    <row r="38" spans="1:15" ht="18" x14ac:dyDescent="0.25">
      <c r="A38" s="559" t="s">
        <v>288</v>
      </c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4"/>
      <c r="B39"/>
      <c r="F39" s="581"/>
      <c r="G39" s="581"/>
      <c r="H39" s="601"/>
      <c r="I39" s="601"/>
      <c r="J39" s="601"/>
      <c r="K39" s="601"/>
      <c r="L39" s="601"/>
      <c r="M39" s="601"/>
      <c r="N39" s="601"/>
      <c r="O39" s="601"/>
    </row>
    <row r="40" spans="1:15" ht="18" x14ac:dyDescent="0.25">
      <c r="A40" s="555" t="s">
        <v>289</v>
      </c>
      <c r="B40"/>
      <c r="F40" s="581"/>
      <c r="G40" s="581"/>
      <c r="H40" s="601"/>
      <c r="I40" s="601"/>
      <c r="J40" s="601"/>
      <c r="K40" s="601"/>
      <c r="L40" s="601"/>
      <c r="M40" s="601"/>
      <c r="N40" s="601"/>
      <c r="O40" s="601"/>
    </row>
    <row r="41" spans="1:15" ht="18" x14ac:dyDescent="0.25">
      <c r="A41" s="555" t="s">
        <v>290</v>
      </c>
      <c r="B41"/>
      <c r="F41" s="581"/>
      <c r="G41" s="581"/>
      <c r="H41" s="601">
        <v>79849</v>
      </c>
      <c r="I41" s="601">
        <v>48329</v>
      </c>
      <c r="J41" s="601">
        <v>31520</v>
      </c>
      <c r="K41" s="601">
        <v>9587</v>
      </c>
      <c r="L41" s="601">
        <v>1607</v>
      </c>
      <c r="M41" s="601">
        <v>1852</v>
      </c>
      <c r="N41" s="601">
        <v>55</v>
      </c>
      <c r="O41" s="601">
        <v>18529</v>
      </c>
    </row>
    <row r="42" spans="1:15" ht="18" x14ac:dyDescent="0.25">
      <c r="A42" s="556" t="s">
        <v>291</v>
      </c>
      <c r="B42"/>
      <c r="F42" s="581"/>
      <c r="G42" s="581"/>
      <c r="H42" s="601"/>
      <c r="I42" s="601"/>
      <c r="J42" s="601"/>
      <c r="K42" s="601"/>
      <c r="L42" s="601"/>
      <c r="M42" s="601"/>
      <c r="N42" s="601"/>
      <c r="O42" s="601"/>
    </row>
    <row r="43" spans="1:15" ht="18" x14ac:dyDescent="0.25">
      <c r="A43" s="557"/>
      <c r="B43" s="558"/>
      <c r="C43" s="610"/>
      <c r="D43" s="610"/>
      <c r="E43" s="610"/>
      <c r="F43" s="611"/>
      <c r="G43" s="611"/>
      <c r="H43" s="612"/>
      <c r="I43" s="612"/>
      <c r="J43" s="612"/>
      <c r="K43" s="612"/>
      <c r="L43" s="612"/>
      <c r="M43" s="612"/>
      <c r="N43" s="612"/>
      <c r="O43" s="612"/>
    </row>
    <row r="44" spans="1:15" ht="18" x14ac:dyDescent="0.25">
      <c r="A44" s="559" t="s">
        <v>292</v>
      </c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4"/>
      <c r="B45"/>
      <c r="F45" s="581"/>
      <c r="G45" s="581"/>
      <c r="H45" s="601"/>
      <c r="I45" s="601"/>
      <c r="J45" s="601"/>
      <c r="K45" s="601"/>
      <c r="L45" s="601"/>
      <c r="M45" s="601"/>
      <c r="N45" s="601"/>
      <c r="O45" s="601"/>
    </row>
    <row r="46" spans="1:15" ht="18" x14ac:dyDescent="0.25">
      <c r="A46" s="555" t="s">
        <v>293</v>
      </c>
      <c r="B46"/>
      <c r="F46" s="581"/>
      <c r="G46" s="581"/>
      <c r="H46" s="601">
        <v>113882</v>
      </c>
      <c r="I46" s="601">
        <v>83746</v>
      </c>
      <c r="J46" s="601">
        <v>30136</v>
      </c>
      <c r="K46" s="601">
        <v>14252</v>
      </c>
      <c r="L46" s="601">
        <v>2433</v>
      </c>
      <c r="M46" s="601">
        <v>871</v>
      </c>
      <c r="N46" s="601"/>
      <c r="O46" s="601">
        <v>12580</v>
      </c>
    </row>
    <row r="47" spans="1:15" ht="18" x14ac:dyDescent="0.25">
      <c r="A47" s="556" t="s">
        <v>294</v>
      </c>
      <c r="B47"/>
      <c r="F47" s="581"/>
      <c r="G47" s="581"/>
      <c r="H47" s="601"/>
      <c r="I47" s="601"/>
      <c r="J47" s="601"/>
      <c r="K47" s="601"/>
      <c r="L47" s="601"/>
      <c r="M47" s="601"/>
      <c r="N47" s="601"/>
      <c r="O47" s="601"/>
    </row>
    <row r="48" spans="1:15" ht="18" x14ac:dyDescent="0.25">
      <c r="A48" s="557"/>
      <c r="B48" s="558"/>
      <c r="C48" s="610"/>
      <c r="D48" s="610"/>
      <c r="E48" s="610"/>
      <c r="F48" s="611"/>
      <c r="G48" s="611"/>
      <c r="H48" s="612"/>
      <c r="I48" s="612"/>
      <c r="J48" s="612"/>
      <c r="K48" s="612"/>
      <c r="L48" s="612"/>
      <c r="M48" s="612"/>
      <c r="N48" s="612"/>
      <c r="O48" s="612"/>
    </row>
    <row r="49" spans="1:17" ht="18" x14ac:dyDescent="0.25">
      <c r="A49" s="559" t="s">
        <v>295</v>
      </c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7" ht="18" x14ac:dyDescent="0.25">
      <c r="A50" s="554"/>
      <c r="B50"/>
      <c r="F50" s="581"/>
      <c r="G50" s="581"/>
      <c r="H50" s="601"/>
      <c r="I50" s="601"/>
      <c r="J50" s="601"/>
      <c r="K50" s="601"/>
      <c r="L50" s="601"/>
      <c r="M50" s="601"/>
      <c r="N50" s="601"/>
      <c r="O50" s="601"/>
    </row>
    <row r="51" spans="1:17" ht="18" x14ac:dyDescent="0.25">
      <c r="A51" s="555" t="s">
        <v>296</v>
      </c>
      <c r="B51"/>
      <c r="F51" s="581"/>
      <c r="G51" s="581"/>
      <c r="H51" s="601">
        <v>171616</v>
      </c>
      <c r="I51" s="601">
        <v>96986</v>
      </c>
      <c r="J51" s="601">
        <v>74630</v>
      </c>
      <c r="K51" s="601">
        <v>31972</v>
      </c>
      <c r="L51" s="601">
        <v>4775</v>
      </c>
      <c r="M51" s="601">
        <v>2449</v>
      </c>
      <c r="N51" s="601">
        <v>126</v>
      </c>
      <c r="O51" s="601">
        <v>35560</v>
      </c>
    </row>
    <row r="52" spans="1:17" ht="18" x14ac:dyDescent="0.25">
      <c r="A52" s="556" t="s">
        <v>297</v>
      </c>
      <c r="B52"/>
      <c r="F52" s="581"/>
      <c r="G52" s="581"/>
      <c r="H52" s="601"/>
      <c r="I52" s="601"/>
      <c r="J52" s="601"/>
      <c r="K52" s="601"/>
      <c r="L52" s="601"/>
      <c r="M52" s="601"/>
      <c r="N52" s="601"/>
      <c r="O52" s="601"/>
    </row>
    <row r="53" spans="1:17" ht="18" x14ac:dyDescent="0.25">
      <c r="A53" s="557"/>
      <c r="B53" s="558"/>
      <c r="C53" s="610"/>
      <c r="D53" s="610"/>
      <c r="E53" s="610"/>
      <c r="F53" s="611"/>
      <c r="G53" s="611"/>
      <c r="H53" s="612"/>
      <c r="I53" s="612"/>
      <c r="J53" s="612"/>
      <c r="K53" s="612"/>
      <c r="L53" s="612"/>
      <c r="M53" s="612"/>
      <c r="N53" s="612"/>
      <c r="O53" s="612"/>
    </row>
    <row r="54" spans="1:17" ht="18" x14ac:dyDescent="0.25">
      <c r="A54" s="559" t="s">
        <v>298</v>
      </c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7" ht="18" x14ac:dyDescent="0.25">
      <c r="A55" s="560"/>
      <c r="B55"/>
      <c r="F55" s="581"/>
      <c r="G55" s="581"/>
      <c r="H55" s="601"/>
      <c r="I55" s="601"/>
      <c r="J55" s="601"/>
      <c r="K55" s="601"/>
      <c r="L55" s="601"/>
      <c r="M55" s="601"/>
      <c r="N55" s="601"/>
      <c r="O55" s="601"/>
    </row>
    <row r="56" spans="1:17" ht="18" x14ac:dyDescent="0.25">
      <c r="A56" s="555" t="s">
        <v>299</v>
      </c>
      <c r="B56"/>
      <c r="F56" s="581"/>
      <c r="G56" s="581"/>
      <c r="H56" s="601">
        <v>11623</v>
      </c>
      <c r="I56" s="601">
        <v>6327</v>
      </c>
      <c r="J56" s="601">
        <v>5296</v>
      </c>
      <c r="K56" s="601">
        <v>2415</v>
      </c>
      <c r="L56" s="601">
        <v>379</v>
      </c>
      <c r="M56" s="601">
        <v>310</v>
      </c>
      <c r="N56" s="601">
        <v>18</v>
      </c>
      <c r="O56" s="601">
        <v>2210</v>
      </c>
    </row>
    <row r="57" spans="1:17" ht="18" x14ac:dyDescent="0.25">
      <c r="A57" s="556" t="s">
        <v>300</v>
      </c>
      <c r="B57"/>
      <c r="F57" s="581"/>
      <c r="G57" s="581"/>
      <c r="H57" s="601"/>
      <c r="I57" s="601"/>
      <c r="J57" s="601"/>
      <c r="K57" s="601"/>
      <c r="L57" s="601"/>
      <c r="M57" s="601"/>
      <c r="N57" s="601"/>
      <c r="O57" s="601"/>
    </row>
    <row r="58" spans="1:17" ht="18" x14ac:dyDescent="0.25">
      <c r="A58" s="557"/>
      <c r="B58" s="558"/>
      <c r="C58" s="610"/>
      <c r="D58" s="610"/>
      <c r="E58" s="610"/>
      <c r="F58" s="611"/>
      <c r="G58" s="611"/>
      <c r="H58" s="612"/>
      <c r="I58" s="612"/>
      <c r="J58" s="612"/>
      <c r="K58" s="612"/>
      <c r="L58" s="612"/>
      <c r="M58" s="612"/>
      <c r="N58" s="612"/>
      <c r="O58" s="612"/>
    </row>
    <row r="59" spans="1:17" ht="18" x14ac:dyDescent="0.25">
      <c r="A59" s="559" t="s">
        <v>301</v>
      </c>
      <c r="B59"/>
      <c r="F59" s="581"/>
      <c r="G59" s="581"/>
      <c r="H59" s="601"/>
      <c r="I59" s="601"/>
      <c r="J59" s="601"/>
      <c r="K59" s="601"/>
      <c r="L59" s="601"/>
      <c r="M59" s="601"/>
      <c r="N59" s="601"/>
      <c r="O59" s="601"/>
    </row>
    <row r="60" spans="1:17" ht="18" x14ac:dyDescent="0.25">
      <c r="A60" s="560"/>
      <c r="B60"/>
      <c r="F60" s="581"/>
      <c r="G60" s="581"/>
      <c r="H60" s="601"/>
      <c r="I60" s="601"/>
      <c r="J60" s="601"/>
      <c r="K60" s="601"/>
      <c r="L60" s="601"/>
      <c r="M60" s="601"/>
      <c r="N60" s="601"/>
      <c r="O60" s="601"/>
    </row>
    <row r="61" spans="1:17" ht="18" x14ac:dyDescent="0.25">
      <c r="A61" s="555" t="s">
        <v>302</v>
      </c>
      <c r="B61"/>
      <c r="F61" s="581"/>
      <c r="G61" s="581"/>
      <c r="H61" s="602">
        <v>131699</v>
      </c>
      <c r="I61" s="601">
        <v>80224</v>
      </c>
      <c r="J61" s="601">
        <v>51475</v>
      </c>
      <c r="K61" s="601">
        <v>20467</v>
      </c>
      <c r="L61" s="601">
        <v>3110</v>
      </c>
      <c r="M61" s="601">
        <v>2210</v>
      </c>
      <c r="N61" s="601">
        <v>591</v>
      </c>
      <c r="O61" s="601">
        <v>26279</v>
      </c>
    </row>
    <row r="62" spans="1:17" ht="18" x14ac:dyDescent="0.25">
      <c r="A62" s="556" t="s">
        <v>303</v>
      </c>
      <c r="B62"/>
      <c r="F62" s="581"/>
      <c r="G62" s="581"/>
      <c r="H62" s="601"/>
      <c r="I62" s="601"/>
      <c r="J62" s="601"/>
      <c r="K62" s="601"/>
      <c r="L62" s="601"/>
      <c r="M62" s="601"/>
      <c r="N62" s="601"/>
      <c r="O62" s="601"/>
    </row>
    <row r="63" spans="1:17" ht="18" x14ac:dyDescent="0.25">
      <c r="A63" s="557"/>
      <c r="B63" s="558"/>
      <c r="C63" s="610"/>
      <c r="D63" s="610"/>
      <c r="E63" s="610"/>
      <c r="F63" s="611"/>
      <c r="G63" s="611"/>
      <c r="H63" s="612"/>
      <c r="I63" s="612"/>
      <c r="J63" s="612"/>
      <c r="K63" s="612"/>
      <c r="L63" s="612"/>
      <c r="M63" s="612"/>
      <c r="N63" s="612"/>
      <c r="O63" s="612"/>
    </row>
    <row r="64" spans="1:17" ht="18" x14ac:dyDescent="0.25">
      <c r="A64" s="559" t="s">
        <v>304</v>
      </c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  <c r="Q64" s="568" t="s">
        <v>100</v>
      </c>
    </row>
    <row r="65" spans="1:15" ht="18" x14ac:dyDescent="0.25">
      <c r="A65" s="560"/>
      <c r="B65"/>
      <c r="F65" s="581"/>
      <c r="G65" s="581"/>
      <c r="H65" s="601"/>
      <c r="I65" s="601"/>
      <c r="J65" s="601"/>
      <c r="K65" s="601"/>
      <c r="L65" s="601"/>
      <c r="M65" s="601"/>
      <c r="N65" s="601"/>
      <c r="O65" s="601"/>
    </row>
    <row r="66" spans="1:15" ht="18" x14ac:dyDescent="0.25">
      <c r="A66" s="555" t="s">
        <v>305</v>
      </c>
      <c r="B66"/>
      <c r="F66" s="581"/>
      <c r="G66" s="581"/>
      <c r="H66" s="626"/>
      <c r="I66" s="626"/>
      <c r="J66" s="601"/>
      <c r="K66" s="601"/>
      <c r="L66" s="601"/>
      <c r="M66" s="601"/>
      <c r="N66" s="601"/>
      <c r="O66" s="601">
        <v>0</v>
      </c>
    </row>
    <row r="67" spans="1:15" ht="18" x14ac:dyDescent="0.25">
      <c r="A67" s="556" t="s">
        <v>306</v>
      </c>
      <c r="B67"/>
      <c r="F67" s="581"/>
      <c r="G67" s="581"/>
      <c r="H67" s="601"/>
      <c r="I67" s="601"/>
      <c r="J67" s="601"/>
      <c r="K67" s="601"/>
      <c r="L67" s="601"/>
      <c r="M67" s="601"/>
      <c r="N67" s="601"/>
      <c r="O67" s="601"/>
    </row>
    <row r="68" spans="1:15" ht="18" x14ac:dyDescent="0.25">
      <c r="A68" s="561"/>
      <c r="B68" s="558"/>
      <c r="C68" s="610"/>
      <c r="D68" s="610"/>
      <c r="E68" s="610"/>
      <c r="F68" s="611"/>
      <c r="G68" s="611"/>
      <c r="H68" s="612"/>
      <c r="I68" s="612"/>
      <c r="J68" s="612"/>
      <c r="K68" s="612"/>
      <c r="L68" s="612"/>
      <c r="M68" s="612"/>
      <c r="N68" s="612"/>
      <c r="O68" s="612"/>
    </row>
    <row r="69" spans="1:15" ht="18" x14ac:dyDescent="0.25">
      <c r="A69" s="559" t="s">
        <v>307</v>
      </c>
      <c r="B69" s="562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60"/>
      <c r="B70"/>
      <c r="F70" s="581"/>
      <c r="G70" s="581"/>
      <c r="H70" s="601"/>
      <c r="I70" s="601"/>
      <c r="J70" s="601"/>
      <c r="K70" s="601"/>
      <c r="L70" s="601"/>
      <c r="M70" s="601"/>
      <c r="N70" s="601"/>
      <c r="O70" s="601"/>
    </row>
    <row r="71" spans="1:15" ht="18" x14ac:dyDescent="0.25">
      <c r="A71" s="555" t="s">
        <v>308</v>
      </c>
      <c r="B71"/>
      <c r="F71" s="581"/>
      <c r="G71" s="581"/>
      <c r="H71" s="601"/>
      <c r="I71" s="601"/>
      <c r="J71" s="601"/>
      <c r="K71" s="601"/>
      <c r="L71" s="601"/>
      <c r="M71" s="601"/>
      <c r="N71" s="601"/>
      <c r="O71" s="601"/>
    </row>
    <row r="72" spans="1:15" ht="18" x14ac:dyDescent="0.25">
      <c r="A72" s="556" t="s">
        <v>309</v>
      </c>
      <c r="B72"/>
      <c r="F72" s="581"/>
      <c r="G72" s="581"/>
      <c r="H72" s="601">
        <v>124904</v>
      </c>
      <c r="I72" s="601">
        <v>77335</v>
      </c>
      <c r="J72" s="601">
        <v>47569</v>
      </c>
      <c r="K72" s="601">
        <v>22617</v>
      </c>
      <c r="L72" s="601">
        <v>3120</v>
      </c>
      <c r="M72" s="601">
        <v>1346</v>
      </c>
      <c r="N72" s="601">
        <v>500</v>
      </c>
      <c r="O72" s="601">
        <v>20986</v>
      </c>
    </row>
    <row r="73" spans="1:15" ht="18" x14ac:dyDescent="0.25">
      <c r="A73" s="688"/>
      <c r="F73" s="581"/>
      <c r="G73" s="581"/>
      <c r="H73" s="601"/>
      <c r="I73" s="601"/>
      <c r="J73" s="601"/>
      <c r="K73" s="601"/>
      <c r="L73" s="601"/>
      <c r="M73" s="601"/>
      <c r="N73" s="601"/>
      <c r="O73" s="601"/>
    </row>
    <row r="74" spans="1:15" ht="18" x14ac:dyDescent="0.25">
      <c r="A74" s="557"/>
      <c r="B74" s="558"/>
      <c r="C74" s="610"/>
      <c r="D74" s="610"/>
      <c r="E74" s="610"/>
      <c r="F74" s="611"/>
      <c r="G74" s="611"/>
      <c r="H74" s="612"/>
      <c r="I74" s="612"/>
      <c r="J74" s="612"/>
      <c r="K74" s="612"/>
      <c r="L74" s="612"/>
      <c r="M74" s="612"/>
      <c r="N74" s="612"/>
      <c r="O74" s="612"/>
    </row>
    <row r="75" spans="1:15" ht="18" x14ac:dyDescent="0.25">
      <c r="A75" s="559" t="s">
        <v>310</v>
      </c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60"/>
      <c r="B76"/>
      <c r="F76" s="581"/>
      <c r="G76" s="581"/>
      <c r="H76" s="601"/>
      <c r="I76" s="601"/>
      <c r="J76" s="601"/>
      <c r="K76" s="601"/>
      <c r="L76" s="601"/>
      <c r="M76" s="601"/>
      <c r="N76" s="601"/>
      <c r="O76" s="601"/>
    </row>
    <row r="77" spans="1:15" ht="18" x14ac:dyDescent="0.25">
      <c r="A77" s="555" t="s">
        <v>311</v>
      </c>
      <c r="B77"/>
      <c r="F77" s="581"/>
      <c r="G77" s="581"/>
      <c r="H77" s="601"/>
      <c r="I77" s="601"/>
      <c r="J77" s="601"/>
      <c r="K77" s="601"/>
      <c r="L77" s="601"/>
      <c r="M77" s="601"/>
      <c r="N77" s="601"/>
      <c r="O77" s="601"/>
    </row>
    <row r="78" spans="1:15" ht="18" x14ac:dyDescent="0.25">
      <c r="A78" s="555" t="s">
        <v>312</v>
      </c>
      <c r="B78"/>
      <c r="F78" s="581"/>
      <c r="G78" s="581"/>
      <c r="H78" s="626"/>
      <c r="I78" s="626"/>
      <c r="J78" s="601"/>
      <c r="K78" s="601"/>
      <c r="L78" s="601"/>
      <c r="M78" s="601"/>
      <c r="N78" s="601"/>
      <c r="O78" s="601">
        <v>0</v>
      </c>
    </row>
    <row r="79" spans="1:15" ht="18" x14ac:dyDescent="0.25">
      <c r="A79" s="555" t="s">
        <v>313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6" t="s">
        <v>314</v>
      </c>
      <c r="B80"/>
      <c r="F80" s="581"/>
      <c r="G80" s="581"/>
      <c r="H80" s="601"/>
      <c r="I80" s="601"/>
      <c r="J80" s="601"/>
      <c r="K80" s="601"/>
      <c r="L80" s="601"/>
      <c r="M80" s="601"/>
      <c r="N80" s="601"/>
      <c r="O80" s="601"/>
    </row>
    <row r="81" spans="1:15" ht="18" x14ac:dyDescent="0.25">
      <c r="A81" s="557"/>
      <c r="B81" s="558"/>
      <c r="C81" s="610"/>
      <c r="D81" s="610"/>
      <c r="E81" s="610"/>
      <c r="F81" s="611"/>
      <c r="G81" s="611"/>
      <c r="H81" s="612"/>
      <c r="I81" s="612"/>
      <c r="J81" s="612"/>
      <c r="K81" s="612"/>
      <c r="L81" s="612"/>
      <c r="M81" s="612"/>
      <c r="N81" s="612"/>
      <c r="O81" s="612"/>
    </row>
    <row r="82" spans="1:15" ht="18" x14ac:dyDescent="0.25">
      <c r="A82" s="559" t="s">
        <v>315</v>
      </c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60"/>
      <c r="B83"/>
      <c r="F83" s="581"/>
      <c r="G83" s="581"/>
      <c r="H83" s="601"/>
      <c r="I83" s="601"/>
      <c r="J83" s="601"/>
      <c r="K83" s="601"/>
      <c r="L83" s="601"/>
      <c r="M83" s="601"/>
      <c r="N83" s="601"/>
      <c r="O83" s="601"/>
    </row>
    <row r="84" spans="1:15" ht="18" x14ac:dyDescent="0.25">
      <c r="A84" s="555" t="s">
        <v>316</v>
      </c>
      <c r="B84"/>
      <c r="F84" s="581"/>
      <c r="G84" s="581"/>
      <c r="H84" s="601">
        <v>4239</v>
      </c>
      <c r="I84" s="601">
        <v>1693</v>
      </c>
      <c r="J84" s="601">
        <v>2546</v>
      </c>
      <c r="K84" s="601">
        <v>1740</v>
      </c>
      <c r="L84" s="601">
        <v>181</v>
      </c>
      <c r="M84" s="601">
        <v>70</v>
      </c>
      <c r="N84" s="601">
        <v>127</v>
      </c>
      <c r="O84" s="601">
        <v>682</v>
      </c>
    </row>
    <row r="85" spans="1:15" ht="18" x14ac:dyDescent="0.25">
      <c r="A85" s="556" t="s">
        <v>317</v>
      </c>
      <c r="B85"/>
      <c r="F85" s="581"/>
      <c r="G85" s="581"/>
      <c r="H85" s="601"/>
      <c r="I85" s="601"/>
      <c r="J85" s="601"/>
      <c r="K85" s="601"/>
      <c r="L85" s="601"/>
      <c r="M85" s="601"/>
      <c r="N85" s="601"/>
      <c r="O85" s="601"/>
    </row>
    <row r="86" spans="1:15" ht="18" x14ac:dyDescent="0.25">
      <c r="A86" s="557"/>
      <c r="B86" s="558"/>
      <c r="C86" s="610"/>
      <c r="D86" s="610"/>
      <c r="E86" s="610"/>
      <c r="F86" s="611"/>
      <c r="G86" s="611"/>
      <c r="H86" s="612"/>
      <c r="I86" s="612"/>
      <c r="J86" s="612"/>
      <c r="K86" s="612"/>
      <c r="L86" s="612"/>
      <c r="M86" s="612"/>
      <c r="N86" s="612"/>
      <c r="O86" s="612"/>
    </row>
    <row r="87" spans="1:15" ht="18" x14ac:dyDescent="0.25">
      <c r="A87" s="559" t="s">
        <v>318</v>
      </c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60"/>
      <c r="B88"/>
      <c r="F88" s="581"/>
      <c r="G88" s="581"/>
      <c r="H88" s="601"/>
      <c r="I88" s="601"/>
      <c r="J88" s="601"/>
      <c r="K88" s="601"/>
      <c r="L88" s="601"/>
      <c r="M88" s="601"/>
      <c r="N88" s="601"/>
      <c r="O88" s="601"/>
    </row>
    <row r="89" spans="1:15" ht="18" x14ac:dyDescent="0.25">
      <c r="A89" s="555" t="s">
        <v>319</v>
      </c>
      <c r="B89"/>
      <c r="F89" s="581"/>
      <c r="G89" s="581"/>
      <c r="H89" s="601">
        <v>9444</v>
      </c>
      <c r="I89" s="601">
        <v>3312</v>
      </c>
      <c r="J89" s="601">
        <v>6132</v>
      </c>
      <c r="K89" s="601">
        <v>1992</v>
      </c>
      <c r="L89" s="601">
        <v>307</v>
      </c>
      <c r="M89" s="601">
        <v>119</v>
      </c>
      <c r="N89" s="601">
        <v>20</v>
      </c>
      <c r="O89" s="601">
        <v>3734</v>
      </c>
    </row>
    <row r="90" spans="1:15" ht="18" x14ac:dyDescent="0.25">
      <c r="A90" s="556" t="s">
        <v>320</v>
      </c>
      <c r="B90"/>
      <c r="F90" s="581"/>
      <c r="G90" s="581"/>
      <c r="H90" s="601"/>
      <c r="I90" s="601"/>
      <c r="J90" s="601"/>
      <c r="K90" s="601"/>
      <c r="L90" s="601"/>
      <c r="M90" s="601"/>
      <c r="N90" s="601"/>
      <c r="O90" s="601"/>
    </row>
    <row r="91" spans="1:15" ht="18" x14ac:dyDescent="0.25">
      <c r="A91" s="566"/>
      <c r="B91" s="558"/>
      <c r="C91" s="610"/>
      <c r="D91" s="610"/>
      <c r="E91" s="610"/>
      <c r="F91" s="611"/>
      <c r="G91" s="611"/>
      <c r="H91" s="612"/>
      <c r="I91" s="612"/>
      <c r="J91" s="612"/>
      <c r="K91" s="612"/>
      <c r="L91" s="612"/>
      <c r="M91" s="612"/>
      <c r="N91" s="612"/>
      <c r="O91" s="612"/>
    </row>
    <row r="92" spans="1:15" ht="18" x14ac:dyDescent="0.25">
      <c r="A92" s="559" t="s">
        <v>321</v>
      </c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60"/>
      <c r="B93"/>
      <c r="F93" s="581"/>
      <c r="G93" s="581"/>
      <c r="H93" s="601"/>
      <c r="I93" s="601"/>
      <c r="J93" s="601"/>
      <c r="K93" s="601"/>
      <c r="L93" s="601"/>
      <c r="M93" s="601"/>
      <c r="N93" s="601"/>
      <c r="O93" s="601"/>
    </row>
    <row r="94" spans="1:15" ht="18" x14ac:dyDescent="0.25">
      <c r="A94" s="555" t="s">
        <v>322</v>
      </c>
      <c r="B94"/>
      <c r="F94" s="581"/>
      <c r="G94" s="581"/>
      <c r="H94" s="602"/>
      <c r="I94" s="601"/>
      <c r="J94" s="601"/>
      <c r="K94" s="601"/>
      <c r="L94" s="601"/>
      <c r="M94" s="601"/>
      <c r="N94" s="601"/>
      <c r="O94" s="601"/>
    </row>
    <row r="95" spans="1:15" s="580" customFormat="1" ht="18" x14ac:dyDescent="0.25">
      <c r="A95" s="555" t="s">
        <v>323</v>
      </c>
      <c r="B95" s="552"/>
      <c r="F95" s="581"/>
      <c r="G95" s="581"/>
      <c r="H95" s="601">
        <v>22940</v>
      </c>
      <c r="I95" s="601">
        <v>13646</v>
      </c>
      <c r="J95" s="601">
        <v>9294</v>
      </c>
      <c r="K95" s="601">
        <v>3686</v>
      </c>
      <c r="L95" s="601">
        <v>491</v>
      </c>
      <c r="M95" s="601">
        <v>893</v>
      </c>
      <c r="N95" s="601">
        <v>129</v>
      </c>
      <c r="O95" s="601">
        <v>4353</v>
      </c>
    </row>
    <row r="96" spans="1:15" ht="18" x14ac:dyDescent="0.25">
      <c r="A96" s="556" t="s">
        <v>324</v>
      </c>
      <c r="B96"/>
      <c r="F96" s="581"/>
      <c r="G96" s="581"/>
      <c r="H96" s="601"/>
      <c r="I96" s="601"/>
      <c r="J96" s="601"/>
      <c r="K96" s="601"/>
      <c r="L96" s="601"/>
      <c r="M96" s="601"/>
      <c r="N96" s="601"/>
      <c r="O96" s="601"/>
    </row>
    <row r="97" spans="1:15" ht="18" x14ac:dyDescent="0.25">
      <c r="A97" s="688"/>
      <c r="F97" s="581"/>
      <c r="G97" s="581"/>
      <c r="H97" s="601"/>
      <c r="I97" s="601"/>
      <c r="J97" s="601"/>
      <c r="K97" s="601"/>
      <c r="L97" s="601"/>
      <c r="M97" s="601"/>
      <c r="N97" s="601"/>
      <c r="O97" s="601"/>
    </row>
    <row r="98" spans="1:15" ht="16.5" x14ac:dyDescent="0.25">
      <c r="A98" s="687"/>
      <c r="B98" s="563"/>
      <c r="C98" s="614"/>
      <c r="D98" s="614"/>
      <c r="E98" s="614"/>
      <c r="F98" s="614"/>
      <c r="G98" s="611"/>
      <c r="H98" s="615"/>
      <c r="I98" s="615"/>
      <c r="J98" s="615"/>
      <c r="K98" s="615"/>
      <c r="L98" s="615"/>
      <c r="M98" s="615"/>
      <c r="N98" s="615"/>
      <c r="O98" s="615"/>
    </row>
    <row r="99" spans="1:15" ht="18" x14ac:dyDescent="0.25">
      <c r="A99" s="559" t="s">
        <v>325</v>
      </c>
      <c r="B99"/>
      <c r="F99" s="581"/>
      <c r="G99" s="581"/>
      <c r="H99" s="601"/>
      <c r="I99" s="601"/>
      <c r="J99" s="601"/>
      <c r="K99" s="601"/>
      <c r="L99" s="601"/>
      <c r="M99" s="601"/>
      <c r="N99" s="600"/>
      <c r="O99" s="601"/>
    </row>
    <row r="100" spans="1:15" ht="18" x14ac:dyDescent="0.25">
      <c r="A100" s="560"/>
      <c r="B100"/>
      <c r="F100" s="581"/>
      <c r="G100" s="581"/>
      <c r="H100" s="601"/>
      <c r="I100" s="601"/>
      <c r="J100" s="601"/>
      <c r="K100" s="601"/>
      <c r="L100" s="601"/>
      <c r="M100" s="601"/>
      <c r="N100" s="601"/>
      <c r="O100" s="601"/>
    </row>
    <row r="101" spans="1:15" ht="18" x14ac:dyDescent="0.25">
      <c r="A101" s="555" t="s">
        <v>326</v>
      </c>
      <c r="B101"/>
      <c r="F101" s="581"/>
      <c r="G101" s="581"/>
      <c r="H101" s="601"/>
      <c r="I101" s="601"/>
      <c r="J101" s="601"/>
      <c r="K101" s="601"/>
      <c r="L101" s="601"/>
      <c r="M101" s="601"/>
      <c r="N101" s="601"/>
      <c r="O101" s="601"/>
    </row>
    <row r="102" spans="1:15" ht="18.75" x14ac:dyDescent="0.3">
      <c r="A102" s="555" t="s">
        <v>327</v>
      </c>
      <c r="B102" s="564"/>
      <c r="C102" s="616"/>
      <c r="F102" s="581"/>
      <c r="G102" s="581"/>
      <c r="H102" s="601"/>
      <c r="I102" s="601"/>
      <c r="J102" s="601"/>
      <c r="K102" s="601"/>
      <c r="L102" s="601"/>
      <c r="M102" s="601"/>
      <c r="N102" s="601"/>
      <c r="O102" s="601">
        <v>0</v>
      </c>
    </row>
    <row r="103" spans="1:15" ht="18" x14ac:dyDescent="0.25">
      <c r="A103" s="556" t="s">
        <v>328</v>
      </c>
      <c r="B103" s="565"/>
      <c r="C103" s="617"/>
      <c r="D103" s="618"/>
      <c r="F103" s="581"/>
      <c r="G103" s="581"/>
      <c r="H103" s="601"/>
      <c r="I103" s="601"/>
      <c r="J103" s="601"/>
      <c r="K103" s="601"/>
      <c r="L103" s="601"/>
      <c r="M103" s="601"/>
      <c r="N103" s="601"/>
      <c r="O103" s="601"/>
    </row>
    <row r="104" spans="1:15" ht="18" x14ac:dyDescent="0.25">
      <c r="A104" s="688"/>
      <c r="C104" s="617"/>
      <c r="D104" s="618"/>
      <c r="F104" s="581"/>
      <c r="G104" s="581"/>
      <c r="H104" s="627"/>
      <c r="I104" s="627"/>
      <c r="J104" s="624"/>
      <c r="K104" s="624"/>
      <c r="L104" s="624"/>
      <c r="M104" s="624"/>
      <c r="N104" s="624"/>
      <c r="O104" s="624"/>
    </row>
    <row r="105" spans="1:15" ht="18" x14ac:dyDescent="0.25">
      <c r="A105" s="620"/>
      <c r="B105" s="621"/>
      <c r="C105" s="621"/>
      <c r="D105" s="621"/>
      <c r="E105" s="621"/>
      <c r="F105" s="622"/>
      <c r="G105" s="622"/>
      <c r="H105" s="628"/>
      <c r="I105" s="628"/>
      <c r="J105" s="628"/>
      <c r="K105" s="628"/>
      <c r="L105" s="628"/>
      <c r="M105" s="628"/>
      <c r="N105" s="628"/>
      <c r="O105" s="628"/>
    </row>
    <row r="106" spans="1:15" x14ac:dyDescent="0.2">
      <c r="A106" s="580"/>
    </row>
  </sheetData>
  <mergeCells count="1">
    <mergeCell ref="A10:G10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5" orientation="portrait" horizontalDpi="300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T127"/>
  <sheetViews>
    <sheetView zoomScale="60" workbookViewId="0">
      <pane xSplit="7" ySplit="15" topLeftCell="H71" activePane="bottomRight" state="frozen"/>
      <selection activeCell="A2" sqref="A2"/>
      <selection pane="topRight" activeCell="A2" sqref="A2"/>
      <selection pane="bottomLeft" activeCell="A2" sqref="A2"/>
      <selection pane="bottomRight" activeCell="A2" sqref="A2"/>
    </sheetView>
  </sheetViews>
  <sheetFormatPr defaultColWidth="9.140625" defaultRowHeight="12.75" x14ac:dyDescent="0.2"/>
  <cols>
    <col min="1" max="2" width="9.140625" style="568"/>
    <col min="3" max="3" width="7.140625" style="568" customWidth="1"/>
    <col min="4" max="4" width="6" style="568" customWidth="1"/>
    <col min="5" max="5" width="2" style="568" customWidth="1"/>
    <col min="6" max="6" width="3.42578125" style="568" hidden="1" customWidth="1"/>
    <col min="7" max="7" width="17.85546875" style="568" customWidth="1"/>
    <col min="8" max="10" width="16.7109375" style="568" customWidth="1"/>
    <col min="11" max="11" width="17.7109375" style="568" customWidth="1"/>
    <col min="12" max="15" width="16.7109375" style="568" customWidth="1"/>
    <col min="16" max="16384" width="9.140625" style="568"/>
  </cols>
  <sheetData>
    <row r="1" spans="1:16" ht="26.25" x14ac:dyDescent="0.4">
      <c r="A1" s="567" t="s">
        <v>336</v>
      </c>
      <c r="D1" s="1057" t="s">
        <v>337</v>
      </c>
      <c r="E1" s="1057"/>
      <c r="F1" s="1057"/>
      <c r="G1" s="1057"/>
      <c r="H1" s="1057"/>
      <c r="I1" s="1057"/>
      <c r="J1" s="1057"/>
      <c r="K1" s="1057"/>
      <c r="L1" s="1057"/>
      <c r="M1" s="1057"/>
      <c r="N1" s="1057"/>
      <c r="O1" s="1057"/>
      <c r="P1" s="1057"/>
    </row>
    <row r="2" spans="1:16" ht="26.25" x14ac:dyDescent="0.4">
      <c r="A2" s="571"/>
      <c r="D2" s="569" t="s">
        <v>338</v>
      </c>
      <c r="G2" s="629"/>
    </row>
    <row r="3" spans="1:16" ht="26.25" x14ac:dyDescent="0.4">
      <c r="A3" s="571"/>
      <c r="D3" s="569"/>
      <c r="G3" s="572"/>
    </row>
    <row r="4" spans="1:16" ht="23.25" x14ac:dyDescent="0.35">
      <c r="A4" s="571"/>
      <c r="D4" s="573" t="s">
        <v>339</v>
      </c>
      <c r="G4" s="572"/>
    </row>
    <row r="5" spans="1:16" ht="23.25" x14ac:dyDescent="0.35">
      <c r="A5" s="571"/>
      <c r="D5" s="573" t="s">
        <v>340</v>
      </c>
      <c r="G5" s="572"/>
    </row>
    <row r="6" spans="1:16" ht="20.25" x14ac:dyDescent="0.3">
      <c r="A6" s="571"/>
      <c r="G6" s="572"/>
    </row>
    <row r="7" spans="1:16" ht="20.25" x14ac:dyDescent="0.3">
      <c r="A7" s="571"/>
      <c r="G7" s="572"/>
    </row>
    <row r="8" spans="1:16" ht="26.25" x14ac:dyDescent="0.4">
      <c r="A8" s="574"/>
      <c r="B8" s="575"/>
      <c r="C8" s="576"/>
      <c r="D8" s="575"/>
      <c r="E8" s="575"/>
      <c r="F8" s="575"/>
      <c r="G8" s="630" t="s">
        <v>341</v>
      </c>
      <c r="H8" s="577"/>
      <c r="I8" s="577"/>
      <c r="J8" s="577"/>
      <c r="K8" s="575"/>
      <c r="L8" s="578" t="s">
        <v>335</v>
      </c>
      <c r="M8" s="575"/>
      <c r="N8" s="575"/>
      <c r="O8" s="575"/>
    </row>
    <row r="9" spans="1:16" s="580" customFormat="1" ht="15" x14ac:dyDescent="0.2">
      <c r="A9" s="579"/>
      <c r="G9" s="581"/>
      <c r="H9" s="582"/>
      <c r="I9" s="582"/>
      <c r="J9" s="582"/>
      <c r="K9" s="583"/>
      <c r="L9" s="582"/>
      <c r="M9" s="582"/>
      <c r="N9" s="582"/>
      <c r="O9" s="582"/>
    </row>
    <row r="10" spans="1:16" ht="15.75" x14ac:dyDescent="0.25">
      <c r="A10" s="579"/>
      <c r="B10" s="580"/>
      <c r="C10" s="580"/>
      <c r="D10" s="580"/>
      <c r="E10" s="580"/>
      <c r="F10" s="581"/>
      <c r="G10" s="581"/>
      <c r="H10" s="582"/>
      <c r="I10" s="582"/>
      <c r="J10" s="582"/>
      <c r="K10" s="584" t="s">
        <v>235</v>
      </c>
      <c r="L10" s="584" t="s">
        <v>236</v>
      </c>
      <c r="M10" s="584" t="s">
        <v>237</v>
      </c>
      <c r="N10" s="584" t="s">
        <v>238</v>
      </c>
      <c r="O10" s="584" t="s">
        <v>239</v>
      </c>
    </row>
    <row r="11" spans="1:16" ht="15.75" x14ac:dyDescent="0.25">
      <c r="A11" s="579"/>
      <c r="B11" s="580"/>
      <c r="C11" s="580"/>
      <c r="D11" s="580"/>
      <c r="E11" s="580"/>
      <c r="F11" s="581"/>
      <c r="G11" s="581"/>
      <c r="H11" s="584" t="s">
        <v>240</v>
      </c>
      <c r="I11" s="584" t="s">
        <v>241</v>
      </c>
      <c r="J11" s="584" t="s">
        <v>242</v>
      </c>
      <c r="K11" s="584" t="s">
        <v>342</v>
      </c>
      <c r="L11" s="585" t="s">
        <v>244</v>
      </c>
      <c r="M11" s="585" t="s">
        <v>245</v>
      </c>
      <c r="N11" s="585" t="s">
        <v>246</v>
      </c>
      <c r="O11" s="585" t="s">
        <v>247</v>
      </c>
    </row>
    <row r="12" spans="1:16" ht="20.25" x14ac:dyDescent="0.3">
      <c r="A12" s="579"/>
      <c r="B12" s="571" t="s">
        <v>248</v>
      </c>
      <c r="C12" s="580"/>
      <c r="D12" s="580"/>
      <c r="E12" s="580"/>
      <c r="F12" s="581"/>
      <c r="G12" s="581"/>
      <c r="H12" s="585" t="s">
        <v>249</v>
      </c>
      <c r="I12" s="585" t="s">
        <v>250</v>
      </c>
      <c r="J12" s="585" t="s">
        <v>251</v>
      </c>
      <c r="K12" s="584" t="s">
        <v>343</v>
      </c>
      <c r="L12" s="585" t="s">
        <v>253</v>
      </c>
      <c r="M12" s="585" t="s">
        <v>254</v>
      </c>
      <c r="N12" s="585" t="s">
        <v>254</v>
      </c>
      <c r="O12" s="585" t="s">
        <v>255</v>
      </c>
    </row>
    <row r="13" spans="1:16" ht="15.75" x14ac:dyDescent="0.25">
      <c r="A13" s="579"/>
      <c r="B13" s="580"/>
      <c r="C13" s="580"/>
      <c r="D13" s="580"/>
      <c r="E13" s="580"/>
      <c r="F13" s="581"/>
      <c r="G13" s="581"/>
      <c r="H13" s="588" t="s">
        <v>256</v>
      </c>
      <c r="I13" s="588" t="s">
        <v>257</v>
      </c>
      <c r="J13" s="585" t="s">
        <v>258</v>
      </c>
      <c r="K13" s="584" t="s">
        <v>252</v>
      </c>
      <c r="L13" s="588" t="s">
        <v>260</v>
      </c>
      <c r="M13" s="588" t="s">
        <v>261</v>
      </c>
      <c r="N13" s="588" t="s">
        <v>262</v>
      </c>
      <c r="O13" s="588" t="s">
        <v>263</v>
      </c>
    </row>
    <row r="14" spans="1:16" ht="15" x14ac:dyDescent="0.2">
      <c r="A14" s="579"/>
      <c r="B14" s="580"/>
      <c r="C14" s="580"/>
      <c r="D14" s="580"/>
      <c r="E14" s="580"/>
      <c r="F14" s="581"/>
      <c r="G14" s="581"/>
      <c r="H14" s="588" t="s">
        <v>264</v>
      </c>
      <c r="I14" s="588" t="s">
        <v>265</v>
      </c>
      <c r="J14" s="588" t="s">
        <v>266</v>
      </c>
      <c r="K14" s="588" t="s">
        <v>259</v>
      </c>
      <c r="L14" s="588" t="s">
        <v>268</v>
      </c>
      <c r="M14" s="588" t="s">
        <v>269</v>
      </c>
      <c r="N14" s="588" t="s">
        <v>270</v>
      </c>
      <c r="O14" s="588" t="s">
        <v>271</v>
      </c>
    </row>
    <row r="15" spans="1:16" ht="15.75" thickBot="1" x14ac:dyDescent="0.25">
      <c r="A15" s="589"/>
      <c r="B15" s="590"/>
      <c r="C15" s="590"/>
      <c r="D15" s="590"/>
      <c r="E15" s="590"/>
      <c r="F15" s="591"/>
      <c r="G15" s="591"/>
      <c r="H15" s="592"/>
      <c r="I15" s="592"/>
      <c r="J15" s="594" t="s">
        <v>272</v>
      </c>
      <c r="K15" s="594" t="s">
        <v>267</v>
      </c>
      <c r="L15" s="592"/>
      <c r="M15" s="595"/>
      <c r="N15" s="594" t="s">
        <v>274</v>
      </c>
      <c r="O15" s="594" t="s">
        <v>272</v>
      </c>
    </row>
    <row r="16" spans="1:16" ht="13.5" thickTop="1" x14ac:dyDescent="0.2">
      <c r="A16" s="579"/>
      <c r="B16" s="580"/>
      <c r="C16" s="580"/>
      <c r="D16" s="580"/>
      <c r="E16" s="580"/>
      <c r="F16" s="581"/>
      <c r="G16" s="581"/>
      <c r="H16" s="581"/>
      <c r="I16" s="581"/>
      <c r="J16" s="581"/>
      <c r="K16" s="581"/>
      <c r="L16" s="581"/>
      <c r="M16" s="581"/>
      <c r="N16" s="581"/>
      <c r="O16" s="581"/>
    </row>
    <row r="17" spans="1:15" x14ac:dyDescent="0.2">
      <c r="A17" s="579"/>
      <c r="B17" s="580"/>
      <c r="C17" s="580"/>
      <c r="D17" s="580"/>
      <c r="E17" s="580"/>
      <c r="F17" s="581"/>
      <c r="G17" s="581"/>
      <c r="H17" s="581"/>
      <c r="I17" s="581"/>
      <c r="J17" s="581"/>
      <c r="K17" s="581"/>
      <c r="L17" s="581"/>
      <c r="M17" s="581"/>
      <c r="N17" s="581"/>
      <c r="O17" s="581"/>
    </row>
    <row r="18" spans="1:15" s="632" customFormat="1" ht="18" x14ac:dyDescent="0.25">
      <c r="A18" s="631"/>
      <c r="F18" s="633"/>
      <c r="G18" s="633"/>
      <c r="H18" s="624"/>
      <c r="I18" s="624"/>
      <c r="J18" s="624"/>
      <c r="K18" s="624"/>
      <c r="L18" s="624"/>
      <c r="M18" s="624"/>
      <c r="N18" s="624"/>
      <c r="O18" s="624"/>
    </row>
    <row r="19" spans="1:15" ht="19.5" customHeight="1" x14ac:dyDescent="0.25">
      <c r="A19" s="634" t="s">
        <v>344</v>
      </c>
      <c r="F19" s="581"/>
      <c r="G19" s="581"/>
      <c r="H19" s="635"/>
      <c r="I19" s="635"/>
      <c r="J19" s="635"/>
      <c r="K19" s="635"/>
      <c r="L19" s="635"/>
      <c r="M19" s="635"/>
      <c r="N19" s="635"/>
      <c r="O19" s="635"/>
    </row>
    <row r="20" spans="1:15" ht="19.5" customHeight="1" x14ac:dyDescent="0.25">
      <c r="A20" s="636" t="s">
        <v>345</v>
      </c>
      <c r="F20" s="581"/>
      <c r="G20" s="581"/>
      <c r="H20" s="637"/>
      <c r="I20" s="637"/>
      <c r="J20" s="638"/>
      <c r="K20" s="638"/>
      <c r="L20" s="638"/>
      <c r="M20" s="638"/>
      <c r="N20" s="638"/>
      <c r="O20" s="638"/>
    </row>
    <row r="21" spans="1:15" ht="19.5" customHeight="1" x14ac:dyDescent="0.3">
      <c r="A21" s="639" t="s">
        <v>346</v>
      </c>
      <c r="F21" s="581"/>
      <c r="G21" s="581"/>
      <c r="H21" s="638"/>
      <c r="I21" s="638"/>
      <c r="J21" s="638"/>
      <c r="K21" s="638"/>
      <c r="L21" s="638"/>
      <c r="M21" s="638"/>
      <c r="N21" s="638"/>
      <c r="O21" s="638"/>
    </row>
    <row r="22" spans="1:15" ht="19.5" customHeight="1" x14ac:dyDescent="0.25">
      <c r="A22" s="640"/>
      <c r="F22" s="581"/>
      <c r="G22" s="581"/>
      <c r="H22" s="624"/>
      <c r="I22" s="624"/>
      <c r="J22" s="624"/>
      <c r="K22" s="624"/>
      <c r="L22" s="624"/>
      <c r="M22" s="624"/>
      <c r="N22" s="624"/>
      <c r="O22" s="624"/>
    </row>
    <row r="23" spans="1:15" ht="19.5" customHeight="1" x14ac:dyDescent="0.25">
      <c r="A23" s="641"/>
      <c r="F23" s="581"/>
      <c r="G23" s="581"/>
      <c r="H23" s="624"/>
      <c r="I23" s="624"/>
      <c r="J23" s="624"/>
      <c r="K23" s="624"/>
      <c r="L23" s="624"/>
      <c r="M23" s="624"/>
      <c r="N23" s="624"/>
      <c r="O23" s="624"/>
    </row>
    <row r="24" spans="1:15" ht="18" x14ac:dyDescent="0.25">
      <c r="A24" s="642"/>
      <c r="B24" s="610"/>
      <c r="C24" s="610"/>
      <c r="D24" s="610"/>
      <c r="E24" s="610"/>
      <c r="F24" s="611"/>
      <c r="G24" s="611"/>
      <c r="H24" s="643"/>
      <c r="I24" s="643"/>
      <c r="J24" s="643"/>
      <c r="K24" s="643"/>
      <c r="L24" s="643"/>
      <c r="M24" s="643"/>
      <c r="N24" s="643"/>
      <c r="O24" s="643"/>
    </row>
    <row r="25" spans="1:15" ht="18" x14ac:dyDescent="0.25">
      <c r="A25" s="644" t="s">
        <v>304</v>
      </c>
      <c r="F25" s="581"/>
      <c r="G25" s="581"/>
      <c r="H25" s="624"/>
      <c r="I25" s="624"/>
      <c r="J25" s="624"/>
      <c r="K25" s="624"/>
      <c r="L25" s="624"/>
      <c r="M25" s="624"/>
      <c r="N25" s="624"/>
      <c r="O25" s="624"/>
    </row>
    <row r="26" spans="1:15" ht="18" x14ac:dyDescent="0.25">
      <c r="A26" s="645"/>
      <c r="F26" s="581"/>
      <c r="G26" s="581"/>
      <c r="H26" s="624"/>
      <c r="I26" s="624"/>
      <c r="J26" s="624"/>
      <c r="K26" s="624"/>
      <c r="L26" s="624"/>
      <c r="M26" s="624"/>
      <c r="N26" s="624"/>
      <c r="O26" s="624"/>
    </row>
    <row r="27" spans="1:15" ht="18" x14ac:dyDescent="0.25">
      <c r="A27" s="636" t="s">
        <v>305</v>
      </c>
      <c r="F27" s="581"/>
      <c r="G27" s="581"/>
      <c r="H27" s="638">
        <v>76008</v>
      </c>
      <c r="I27" s="638">
        <v>34350</v>
      </c>
      <c r="J27" s="638">
        <v>41658</v>
      </c>
      <c r="K27" s="602">
        <v>13574</v>
      </c>
      <c r="L27" s="602">
        <v>1841</v>
      </c>
      <c r="M27" s="602">
        <v>1092</v>
      </c>
      <c r="N27" s="602">
        <v>57</v>
      </c>
      <c r="O27" s="602">
        <v>25208</v>
      </c>
    </row>
    <row r="28" spans="1:15" ht="18" x14ac:dyDescent="0.25">
      <c r="A28" s="646" t="s">
        <v>306</v>
      </c>
      <c r="F28" s="581"/>
      <c r="G28" s="581"/>
      <c r="H28" s="601"/>
      <c r="I28" s="601"/>
      <c r="J28" s="602"/>
      <c r="K28" s="602"/>
      <c r="L28" s="602"/>
      <c r="M28" s="602"/>
      <c r="N28" s="602"/>
      <c r="O28" s="602"/>
    </row>
    <row r="29" spans="1:15" ht="18" x14ac:dyDescent="0.25">
      <c r="A29" s="647"/>
      <c r="B29" s="610"/>
      <c r="C29" s="610"/>
      <c r="D29" s="610"/>
      <c r="E29" s="610"/>
      <c r="F29" s="611"/>
      <c r="G29" s="611"/>
      <c r="H29" s="612"/>
      <c r="I29" s="612"/>
      <c r="J29" s="612"/>
      <c r="K29" s="612"/>
      <c r="L29" s="612"/>
      <c r="M29" s="612"/>
      <c r="N29" s="612"/>
      <c r="O29" s="612"/>
    </row>
    <row r="30" spans="1:15" s="632" customFormat="1" ht="18" x14ac:dyDescent="0.25">
      <c r="A30" s="648"/>
      <c r="F30" s="633"/>
      <c r="G30" s="633"/>
      <c r="H30" s="601"/>
      <c r="I30" s="601"/>
      <c r="J30" s="601"/>
      <c r="K30" s="601"/>
      <c r="L30" s="601"/>
      <c r="M30" s="601"/>
      <c r="N30" s="601"/>
      <c r="O30" s="601"/>
    </row>
    <row r="31" spans="1:15" s="632" customFormat="1" ht="18" x14ac:dyDescent="0.25">
      <c r="A31" s="648"/>
      <c r="F31" s="633"/>
      <c r="G31" s="633"/>
      <c r="H31" s="601"/>
      <c r="I31" s="601"/>
      <c r="J31" s="601"/>
      <c r="K31" s="601"/>
      <c r="L31" s="601"/>
      <c r="M31" s="601"/>
      <c r="N31" s="601"/>
      <c r="O31" s="601"/>
    </row>
    <row r="32" spans="1:15" ht="19.5" customHeight="1" x14ac:dyDescent="0.25">
      <c r="A32" s="634" t="s">
        <v>347</v>
      </c>
      <c r="B32" s="649"/>
      <c r="F32" s="581"/>
      <c r="G32" s="581"/>
      <c r="H32" s="601"/>
      <c r="I32" s="601"/>
      <c r="J32" s="601"/>
      <c r="K32" s="601"/>
      <c r="L32" s="601"/>
      <c r="M32" s="601"/>
      <c r="N32" s="601"/>
      <c r="O32" s="601"/>
    </row>
    <row r="33" spans="1:20" ht="19.5" customHeight="1" x14ac:dyDescent="0.25">
      <c r="A33" s="634" t="s">
        <v>348</v>
      </c>
      <c r="F33" s="581"/>
      <c r="G33" s="581"/>
      <c r="H33" s="637"/>
      <c r="I33" s="637"/>
      <c r="J33" s="602"/>
      <c r="K33" s="601"/>
      <c r="L33" s="601"/>
      <c r="M33" s="601"/>
      <c r="N33" s="601"/>
      <c r="O33" s="601"/>
    </row>
    <row r="34" spans="1:20" ht="19.5" customHeight="1" x14ac:dyDescent="0.3">
      <c r="A34" s="650" t="s">
        <v>349</v>
      </c>
      <c r="B34" s="651"/>
      <c r="C34" s="651"/>
      <c r="D34" s="651"/>
      <c r="E34" s="651"/>
      <c r="F34" s="652"/>
      <c r="G34" s="652"/>
      <c r="H34" s="653"/>
      <c r="I34" s="653"/>
      <c r="J34" s="653"/>
      <c r="K34" s="653"/>
      <c r="L34" s="653"/>
      <c r="M34" s="653"/>
      <c r="N34" s="653"/>
      <c r="O34" s="653"/>
    </row>
    <row r="35" spans="1:20" ht="19.5" customHeight="1" x14ac:dyDescent="0.25">
      <c r="A35" s="640"/>
      <c r="F35" s="581"/>
      <c r="G35" s="581"/>
      <c r="H35" s="601"/>
      <c r="I35" s="601"/>
      <c r="J35" s="601"/>
      <c r="K35" s="601"/>
      <c r="L35" s="601"/>
      <c r="M35" s="601"/>
      <c r="N35" s="601"/>
      <c r="O35" s="601"/>
    </row>
    <row r="36" spans="1:20" ht="19.5" customHeight="1" x14ac:dyDescent="0.25">
      <c r="A36" s="641"/>
      <c r="F36" s="581"/>
      <c r="G36" s="581"/>
      <c r="H36" s="601"/>
      <c r="I36" s="601"/>
      <c r="J36" s="601"/>
      <c r="K36" s="601"/>
      <c r="L36" s="601"/>
      <c r="M36" s="601"/>
      <c r="N36" s="601"/>
      <c r="O36" s="601"/>
    </row>
    <row r="37" spans="1:20" ht="18" x14ac:dyDescent="0.25">
      <c r="A37" s="642"/>
      <c r="B37" s="610"/>
      <c r="C37" s="610"/>
      <c r="D37" s="610"/>
      <c r="E37" s="610"/>
      <c r="F37" s="611"/>
      <c r="G37" s="611"/>
      <c r="H37" s="612"/>
      <c r="I37" s="612"/>
      <c r="J37" s="612"/>
      <c r="K37" s="612"/>
      <c r="L37" s="612"/>
      <c r="M37" s="612"/>
      <c r="N37" s="612"/>
      <c r="O37" s="612"/>
    </row>
    <row r="38" spans="1:20" ht="18" x14ac:dyDescent="0.25">
      <c r="A38" s="644" t="s">
        <v>321</v>
      </c>
      <c r="F38" s="581"/>
      <c r="G38" s="581"/>
      <c r="H38" s="601"/>
      <c r="I38" s="601"/>
      <c r="J38" s="601"/>
      <c r="K38" s="601"/>
      <c r="L38" s="601"/>
      <c r="M38" s="601"/>
      <c r="N38" s="601"/>
      <c r="O38" s="601" t="s">
        <v>100</v>
      </c>
    </row>
    <row r="39" spans="1:20" ht="18" x14ac:dyDescent="0.25">
      <c r="A39" s="645"/>
      <c r="F39" s="581"/>
      <c r="G39" s="581"/>
      <c r="H39" s="653"/>
      <c r="I39" s="653"/>
      <c r="J39" s="653"/>
      <c r="K39" s="653"/>
      <c r="L39" s="653"/>
      <c r="M39" s="653"/>
      <c r="N39" s="653"/>
      <c r="O39" s="653"/>
    </row>
    <row r="40" spans="1:20" ht="18" x14ac:dyDescent="0.25">
      <c r="A40" s="555" t="s">
        <v>322</v>
      </c>
      <c r="F40" s="581"/>
      <c r="G40" s="581"/>
      <c r="H40" s="601">
        <v>21775</v>
      </c>
      <c r="I40" s="601">
        <v>9475</v>
      </c>
      <c r="J40" s="602">
        <v>12300</v>
      </c>
      <c r="K40" s="602">
        <v>5748</v>
      </c>
      <c r="L40" s="602">
        <v>1075</v>
      </c>
      <c r="M40" s="602">
        <v>588</v>
      </c>
      <c r="N40" s="602">
        <v>139</v>
      </c>
      <c r="O40" s="602">
        <v>5028</v>
      </c>
    </row>
    <row r="41" spans="1:20" s="580" customFormat="1" ht="18" x14ac:dyDescent="0.25">
      <c r="A41" s="555" t="s">
        <v>323</v>
      </c>
      <c r="F41" s="581"/>
      <c r="G41" s="581"/>
      <c r="H41" s="624"/>
      <c r="I41" s="624"/>
      <c r="J41" s="602"/>
      <c r="K41" s="602"/>
      <c r="L41" s="602"/>
      <c r="M41" s="602"/>
      <c r="N41" s="602"/>
      <c r="O41" s="602"/>
    </row>
    <row r="42" spans="1:20" ht="18" x14ac:dyDescent="0.25">
      <c r="A42" s="646" t="s">
        <v>350</v>
      </c>
      <c r="B42" s="654"/>
      <c r="C42" s="654"/>
      <c r="D42" s="654"/>
      <c r="F42" s="581"/>
      <c r="G42" s="581"/>
      <c r="H42" s="624"/>
      <c r="I42" s="624"/>
      <c r="J42" s="624"/>
      <c r="K42" s="624"/>
      <c r="L42" s="624"/>
      <c r="M42" s="624"/>
      <c r="N42" s="624"/>
      <c r="O42" s="624"/>
    </row>
    <row r="43" spans="1:20" ht="18" x14ac:dyDescent="0.25">
      <c r="A43" s="619" t="s">
        <v>351</v>
      </c>
      <c r="B43" s="654"/>
      <c r="C43" s="654"/>
      <c r="D43" s="654"/>
      <c r="F43" s="581"/>
      <c r="G43" s="581"/>
      <c r="H43" s="624"/>
      <c r="I43" s="624"/>
      <c r="J43" s="624"/>
      <c r="K43" s="624"/>
      <c r="L43" s="624"/>
      <c r="M43" s="624"/>
      <c r="N43" s="624"/>
      <c r="O43" s="624"/>
    </row>
    <row r="44" spans="1:20" ht="18" x14ac:dyDescent="0.25">
      <c r="A44" s="655"/>
      <c r="F44" s="581"/>
      <c r="G44" s="581"/>
      <c r="H44" s="624"/>
      <c r="I44" s="624"/>
      <c r="J44" s="624"/>
      <c r="K44" s="624"/>
      <c r="L44" s="624"/>
      <c r="M44" s="624"/>
      <c r="N44" s="624"/>
      <c r="O44" s="624"/>
    </row>
    <row r="45" spans="1:20" ht="18.75" thickBot="1" x14ac:dyDescent="0.3">
      <c r="A45" s="656"/>
      <c r="B45" s="657"/>
      <c r="C45" s="657"/>
      <c r="D45" s="657"/>
      <c r="E45" s="657"/>
      <c r="F45" s="658"/>
      <c r="G45" s="658"/>
      <c r="H45" s="659"/>
      <c r="I45" s="659"/>
      <c r="J45" s="659"/>
      <c r="K45" s="659"/>
      <c r="L45" s="659"/>
      <c r="M45" s="659"/>
      <c r="N45" s="659"/>
      <c r="O45" s="659"/>
    </row>
    <row r="46" spans="1:20" ht="18.75" thickTop="1" x14ac:dyDescent="0.25">
      <c r="H46" s="660"/>
      <c r="I46" s="660"/>
      <c r="J46" s="660"/>
      <c r="K46" s="660"/>
      <c r="L46" s="660"/>
      <c r="M46" s="660"/>
      <c r="N46" s="660"/>
      <c r="O46" s="660"/>
      <c r="P46" s="580"/>
      <c r="Q46" s="580"/>
      <c r="R46" s="580"/>
      <c r="S46" s="580"/>
      <c r="T46" s="580"/>
    </row>
    <row r="47" spans="1:20" ht="18" x14ac:dyDescent="0.25">
      <c r="H47" s="660"/>
      <c r="I47" s="660"/>
      <c r="J47" s="660"/>
      <c r="K47" s="660"/>
      <c r="L47" s="660"/>
      <c r="M47" s="660"/>
      <c r="N47" s="660"/>
      <c r="O47" s="660"/>
      <c r="P47" s="580"/>
      <c r="Q47" s="580"/>
      <c r="R47" s="580"/>
      <c r="S47" s="580"/>
      <c r="T47" s="580"/>
    </row>
    <row r="48" spans="1:20" ht="18" x14ac:dyDescent="0.25">
      <c r="H48" s="660"/>
      <c r="I48" s="660"/>
      <c r="J48" s="660"/>
      <c r="K48" s="660"/>
      <c r="L48" s="660"/>
      <c r="M48" s="660"/>
      <c r="N48" s="660"/>
      <c r="O48" s="660"/>
      <c r="P48" s="580"/>
      <c r="Q48" s="580"/>
      <c r="R48" s="580"/>
      <c r="S48" s="580"/>
      <c r="T48" s="580"/>
    </row>
    <row r="49" spans="1:20" ht="18" x14ac:dyDescent="0.25">
      <c r="H49" s="660"/>
      <c r="I49" s="660"/>
      <c r="J49" s="660"/>
      <c r="K49" s="660"/>
      <c r="L49" s="660"/>
      <c r="M49" s="660"/>
      <c r="N49" s="660"/>
      <c r="O49" s="660"/>
      <c r="P49" s="580"/>
      <c r="Q49" s="580"/>
      <c r="R49" s="580"/>
      <c r="S49" s="580"/>
      <c r="T49" s="580"/>
    </row>
    <row r="50" spans="1:20" ht="18" x14ac:dyDescent="0.25">
      <c r="H50" s="660"/>
      <c r="I50" s="660"/>
      <c r="J50" s="660"/>
      <c r="K50" s="660"/>
      <c r="L50" s="660"/>
      <c r="M50" s="660"/>
      <c r="N50" s="660"/>
      <c r="O50" s="660"/>
      <c r="P50" s="580"/>
      <c r="Q50" s="580"/>
      <c r="R50" s="580"/>
      <c r="S50" s="580"/>
      <c r="T50" s="580"/>
    </row>
    <row r="51" spans="1:20" ht="18" x14ac:dyDescent="0.25">
      <c r="H51" s="660"/>
      <c r="I51" s="660"/>
      <c r="J51" s="660"/>
      <c r="K51" s="660"/>
      <c r="L51" s="660"/>
      <c r="M51" s="660"/>
      <c r="N51" s="660"/>
      <c r="O51" s="660"/>
      <c r="P51" s="580"/>
      <c r="Q51" s="580"/>
      <c r="R51" s="580"/>
      <c r="S51" s="580"/>
      <c r="T51" s="580"/>
    </row>
    <row r="52" spans="1:20" ht="18" x14ac:dyDescent="0.25">
      <c r="A52" s="580"/>
      <c r="H52" s="660"/>
      <c r="I52" s="660"/>
      <c r="J52" s="660"/>
      <c r="K52" s="660"/>
      <c r="L52" s="660"/>
      <c r="M52" s="660"/>
      <c r="N52" s="660"/>
      <c r="O52" s="660"/>
      <c r="P52" s="580"/>
      <c r="Q52" s="580"/>
      <c r="R52" s="580"/>
      <c r="S52" s="580"/>
      <c r="T52" s="580"/>
    </row>
    <row r="53" spans="1:20" ht="18" x14ac:dyDescent="0.25">
      <c r="A53" s="580"/>
      <c r="H53" s="661"/>
      <c r="I53" s="661"/>
      <c r="J53" s="661"/>
      <c r="K53" s="661"/>
      <c r="L53" s="661"/>
      <c r="M53" s="661"/>
      <c r="N53" s="661"/>
      <c r="O53" s="661"/>
      <c r="P53" s="580"/>
      <c r="Q53" s="580"/>
      <c r="R53" s="580"/>
      <c r="S53" s="580"/>
      <c r="T53" s="580"/>
    </row>
    <row r="54" spans="1:20" ht="18" x14ac:dyDescent="0.25">
      <c r="A54" s="580"/>
      <c r="H54" s="661"/>
      <c r="I54" s="661"/>
      <c r="J54" s="661"/>
      <c r="K54" s="661"/>
      <c r="L54" s="661"/>
      <c r="M54" s="661"/>
      <c r="N54" s="661"/>
      <c r="O54" s="661"/>
      <c r="P54" s="580"/>
      <c r="Q54" s="580"/>
      <c r="R54" s="580"/>
      <c r="S54" s="580"/>
      <c r="T54" s="580"/>
    </row>
    <row r="55" spans="1:20" ht="18" x14ac:dyDescent="0.25">
      <c r="A55" s="580"/>
      <c r="H55" s="660"/>
      <c r="I55" s="660"/>
      <c r="J55" s="660"/>
      <c r="K55" s="660"/>
      <c r="L55" s="660"/>
      <c r="M55" s="660"/>
      <c r="N55" s="660"/>
      <c r="O55" s="660"/>
      <c r="P55" s="580"/>
      <c r="Q55" s="580"/>
      <c r="R55" s="580"/>
      <c r="S55" s="580"/>
      <c r="T55" s="580"/>
    </row>
    <row r="56" spans="1:20" ht="18" x14ac:dyDescent="0.25">
      <c r="A56" s="580"/>
      <c r="H56" s="660"/>
      <c r="I56" s="660"/>
      <c r="J56" s="660"/>
      <c r="K56" s="660"/>
      <c r="L56" s="660"/>
      <c r="M56" s="660"/>
      <c r="N56" s="660"/>
      <c r="O56" s="660"/>
      <c r="P56" s="580"/>
      <c r="Q56" s="580"/>
      <c r="R56" s="580"/>
      <c r="S56" s="580"/>
      <c r="T56" s="580"/>
    </row>
    <row r="57" spans="1:20" ht="18" x14ac:dyDescent="0.25">
      <c r="A57" s="580"/>
      <c r="H57" s="660"/>
      <c r="I57" s="660"/>
      <c r="J57" s="660"/>
      <c r="K57" s="660"/>
      <c r="L57" s="660"/>
      <c r="M57" s="660"/>
      <c r="N57" s="660"/>
      <c r="O57" s="660"/>
      <c r="P57" s="580"/>
      <c r="Q57" s="580"/>
      <c r="R57" s="580"/>
      <c r="S57" s="580"/>
      <c r="T57" s="580"/>
    </row>
    <row r="58" spans="1:20" ht="18" x14ac:dyDescent="0.25">
      <c r="A58" s="580"/>
      <c r="H58" s="660"/>
      <c r="I58" s="660"/>
      <c r="J58" s="660"/>
      <c r="K58" s="660"/>
      <c r="L58" s="660"/>
      <c r="M58" s="660"/>
      <c r="N58" s="660"/>
      <c r="O58" s="660"/>
      <c r="P58" s="580"/>
      <c r="Q58" s="580"/>
      <c r="R58" s="580"/>
      <c r="S58" s="580"/>
      <c r="T58" s="580"/>
    </row>
    <row r="59" spans="1:20" ht="18" x14ac:dyDescent="0.25">
      <c r="A59" s="580"/>
      <c r="H59" s="660"/>
      <c r="I59" s="660"/>
      <c r="J59" s="660"/>
      <c r="K59" s="660"/>
      <c r="L59" s="660"/>
      <c r="M59" s="660"/>
      <c r="N59" s="660"/>
      <c r="O59" s="660"/>
      <c r="P59" s="580"/>
      <c r="Q59" s="580"/>
      <c r="R59" s="580"/>
      <c r="S59" s="580"/>
      <c r="T59" s="580"/>
    </row>
    <row r="60" spans="1:20" ht="18" x14ac:dyDescent="0.25">
      <c r="A60" s="580"/>
      <c r="H60" s="660"/>
      <c r="I60" s="660"/>
      <c r="J60" s="660"/>
      <c r="K60" s="660"/>
      <c r="L60" s="660"/>
      <c r="M60" s="660"/>
      <c r="N60" s="660"/>
      <c r="O60" s="660"/>
      <c r="P60" s="580"/>
      <c r="Q60" s="580"/>
      <c r="R60" s="580"/>
      <c r="S60" s="580"/>
      <c r="T60" s="580"/>
    </row>
    <row r="61" spans="1:20" ht="18" x14ac:dyDescent="0.25">
      <c r="A61" s="580"/>
      <c r="H61" s="660"/>
      <c r="I61" s="660"/>
      <c r="J61" s="660"/>
      <c r="K61" s="660"/>
      <c r="L61" s="660"/>
      <c r="M61" s="660"/>
      <c r="N61" s="660"/>
      <c r="O61" s="660"/>
      <c r="P61" s="580"/>
      <c r="Q61" s="580"/>
      <c r="R61" s="580"/>
      <c r="S61" s="580"/>
      <c r="T61" s="580"/>
    </row>
    <row r="62" spans="1:20" ht="18" x14ac:dyDescent="0.25">
      <c r="A62" s="580"/>
      <c r="H62" s="660"/>
      <c r="I62" s="660"/>
      <c r="J62" s="660"/>
      <c r="K62" s="660"/>
      <c r="L62" s="660"/>
      <c r="M62" s="660"/>
      <c r="N62" s="660"/>
      <c r="O62" s="660"/>
      <c r="P62" s="580"/>
      <c r="Q62" s="580"/>
      <c r="R62" s="580"/>
      <c r="S62" s="580"/>
      <c r="T62" s="580"/>
    </row>
    <row r="63" spans="1:20" ht="18" x14ac:dyDescent="0.25">
      <c r="A63" s="580"/>
      <c r="H63" s="660"/>
      <c r="I63" s="660"/>
      <c r="J63" s="660"/>
      <c r="K63" s="660"/>
      <c r="L63" s="660"/>
      <c r="M63" s="660"/>
      <c r="N63" s="660"/>
      <c r="O63" s="660"/>
      <c r="P63" s="580"/>
      <c r="Q63" s="580"/>
      <c r="R63" s="580"/>
      <c r="S63" s="580"/>
      <c r="T63" s="580"/>
    </row>
    <row r="64" spans="1:20" ht="18" x14ac:dyDescent="0.25">
      <c r="A64" s="580"/>
      <c r="H64" s="660"/>
      <c r="I64" s="660"/>
      <c r="J64" s="660"/>
      <c r="K64" s="660"/>
      <c r="L64" s="660"/>
      <c r="M64" s="660"/>
      <c r="N64" s="660"/>
      <c r="O64" s="660"/>
      <c r="P64" s="580"/>
      <c r="Q64" s="580"/>
      <c r="R64" s="580"/>
      <c r="S64" s="580"/>
      <c r="T64" s="580"/>
    </row>
    <row r="65" spans="1:20" ht="18" x14ac:dyDescent="0.25">
      <c r="A65" s="580"/>
      <c r="H65" s="660"/>
      <c r="I65" s="660"/>
      <c r="J65" s="660"/>
      <c r="K65" s="660"/>
      <c r="L65" s="660"/>
      <c r="M65" s="660"/>
      <c r="N65" s="660"/>
      <c r="O65" s="660"/>
      <c r="P65" s="580"/>
      <c r="Q65" s="580"/>
      <c r="R65" s="580"/>
      <c r="S65" s="580"/>
      <c r="T65" s="580"/>
    </row>
    <row r="66" spans="1:20" ht="18" x14ac:dyDescent="0.25">
      <c r="A66" s="580"/>
      <c r="H66" s="660"/>
      <c r="I66" s="660"/>
      <c r="J66" s="660"/>
      <c r="K66" s="660"/>
      <c r="L66" s="660"/>
      <c r="M66" s="660"/>
      <c r="N66" s="660"/>
      <c r="O66" s="660"/>
      <c r="P66" s="580"/>
      <c r="Q66" s="580"/>
      <c r="R66" s="580"/>
      <c r="S66" s="580"/>
      <c r="T66" s="580"/>
    </row>
    <row r="67" spans="1:20" ht="18" x14ac:dyDescent="0.25">
      <c r="A67" s="580"/>
      <c r="H67" s="660"/>
      <c r="I67" s="660"/>
      <c r="J67" s="660"/>
      <c r="K67" s="660"/>
      <c r="L67" s="660"/>
      <c r="M67" s="660"/>
      <c r="N67" s="660"/>
      <c r="O67" s="660"/>
      <c r="P67" s="580"/>
      <c r="Q67" s="580"/>
      <c r="R67" s="580"/>
      <c r="S67" s="580"/>
      <c r="T67" s="580"/>
    </row>
    <row r="68" spans="1:20" ht="18" x14ac:dyDescent="0.25">
      <c r="A68" s="580"/>
      <c r="H68" s="660"/>
      <c r="I68" s="660"/>
      <c r="J68" s="660"/>
      <c r="K68" s="660"/>
      <c r="L68" s="660"/>
      <c r="M68" s="660"/>
      <c r="N68" s="660"/>
      <c r="O68" s="660"/>
      <c r="P68" s="580"/>
      <c r="Q68" s="580"/>
      <c r="R68" s="580"/>
      <c r="S68" s="580"/>
      <c r="T68" s="580"/>
    </row>
    <row r="69" spans="1:20" ht="18" x14ac:dyDescent="0.25">
      <c r="A69" s="580"/>
      <c r="H69" s="660"/>
      <c r="I69" s="660"/>
      <c r="J69" s="660"/>
      <c r="K69" s="660"/>
      <c r="L69" s="660"/>
      <c r="M69" s="660"/>
      <c r="N69" s="660"/>
      <c r="O69" s="660"/>
      <c r="P69" s="580"/>
      <c r="Q69" s="580"/>
      <c r="R69" s="580"/>
      <c r="S69" s="580"/>
      <c r="T69" s="580"/>
    </row>
    <row r="70" spans="1:20" ht="18" x14ac:dyDescent="0.25">
      <c r="A70" s="580"/>
      <c r="H70" s="660"/>
      <c r="I70" s="660"/>
      <c r="J70" s="660"/>
      <c r="K70" s="660"/>
      <c r="L70" s="660"/>
      <c r="M70" s="660"/>
      <c r="N70" s="660"/>
      <c r="O70" s="660"/>
      <c r="P70" s="580"/>
      <c r="Q70" s="580"/>
      <c r="R70" s="580"/>
      <c r="S70" s="580"/>
      <c r="T70" s="580"/>
    </row>
    <row r="71" spans="1:20" ht="18" x14ac:dyDescent="0.25">
      <c r="A71" s="580"/>
      <c r="H71" s="660"/>
      <c r="I71" s="660"/>
      <c r="J71" s="660"/>
      <c r="K71" s="660"/>
      <c r="L71" s="660"/>
      <c r="M71" s="660"/>
      <c r="N71" s="660"/>
      <c r="O71" s="660"/>
      <c r="P71" s="580"/>
      <c r="Q71" s="580"/>
      <c r="R71" s="580"/>
      <c r="S71" s="580"/>
      <c r="T71" s="580"/>
    </row>
    <row r="72" spans="1:20" ht="18" x14ac:dyDescent="0.25">
      <c r="A72" s="580"/>
      <c r="H72" s="660"/>
      <c r="I72" s="660"/>
      <c r="J72" s="660"/>
      <c r="K72" s="660"/>
      <c r="L72" s="660"/>
      <c r="M72" s="660"/>
      <c r="N72" s="660"/>
      <c r="O72" s="660"/>
      <c r="P72" s="580"/>
      <c r="Q72" s="580"/>
      <c r="R72" s="580"/>
      <c r="S72" s="580"/>
      <c r="T72" s="580"/>
    </row>
    <row r="73" spans="1:20" ht="18" x14ac:dyDescent="0.25">
      <c r="A73" s="580"/>
      <c r="H73" s="660"/>
      <c r="I73" s="660"/>
      <c r="J73" s="660"/>
      <c r="K73" s="660"/>
      <c r="L73" s="660"/>
      <c r="M73" s="660"/>
      <c r="N73" s="660"/>
      <c r="O73" s="660"/>
      <c r="P73" s="580"/>
      <c r="Q73" s="580"/>
      <c r="R73" s="580"/>
      <c r="S73" s="580"/>
      <c r="T73" s="580"/>
    </row>
    <row r="74" spans="1:20" ht="18" x14ac:dyDescent="0.25">
      <c r="A74" s="580"/>
      <c r="H74" s="660"/>
      <c r="I74" s="660"/>
      <c r="J74" s="660"/>
      <c r="K74" s="660"/>
      <c r="L74" s="660"/>
      <c r="M74" s="660"/>
      <c r="N74" s="660"/>
      <c r="O74" s="660"/>
      <c r="P74" s="580"/>
      <c r="Q74" s="580"/>
      <c r="R74" s="580"/>
      <c r="S74" s="580"/>
      <c r="T74" s="580"/>
    </row>
    <row r="75" spans="1:20" ht="18" x14ac:dyDescent="0.25">
      <c r="A75" s="580"/>
      <c r="H75" s="660"/>
      <c r="I75" s="660"/>
      <c r="J75" s="660"/>
      <c r="K75" s="660"/>
      <c r="L75" s="660"/>
      <c r="M75" s="660"/>
      <c r="N75" s="660"/>
      <c r="O75" s="660"/>
      <c r="P75" s="580"/>
      <c r="Q75" s="580"/>
      <c r="R75" s="580"/>
      <c r="S75" s="580"/>
      <c r="T75" s="580"/>
    </row>
    <row r="76" spans="1:20" ht="18" x14ac:dyDescent="0.25">
      <c r="A76" s="580"/>
      <c r="H76" s="660"/>
      <c r="I76" s="660"/>
      <c r="J76" s="660"/>
      <c r="K76" s="660"/>
      <c r="L76" s="660"/>
      <c r="M76" s="660"/>
      <c r="N76" s="660"/>
      <c r="O76" s="660"/>
      <c r="P76" s="580"/>
      <c r="Q76" s="580"/>
      <c r="R76" s="580"/>
      <c r="S76" s="580"/>
      <c r="T76" s="580"/>
    </row>
    <row r="77" spans="1:20" ht="18" x14ac:dyDescent="0.25">
      <c r="A77" s="580"/>
      <c r="H77" s="660"/>
      <c r="I77" s="660"/>
      <c r="J77" s="660"/>
      <c r="K77" s="660"/>
      <c r="L77" s="660"/>
      <c r="M77" s="660"/>
      <c r="N77" s="660"/>
      <c r="O77" s="660"/>
      <c r="P77" s="580"/>
      <c r="Q77" s="580"/>
      <c r="R77" s="580"/>
      <c r="S77" s="580"/>
      <c r="T77" s="580"/>
    </row>
    <row r="78" spans="1:20" ht="18" x14ac:dyDescent="0.25">
      <c r="A78" s="580"/>
      <c r="H78" s="660"/>
      <c r="I78" s="660"/>
      <c r="J78" s="660"/>
      <c r="K78" s="660"/>
      <c r="L78" s="660"/>
      <c r="M78" s="660"/>
      <c r="N78" s="660"/>
      <c r="O78" s="660"/>
      <c r="P78" s="580"/>
      <c r="Q78" s="580"/>
      <c r="R78" s="580"/>
      <c r="S78" s="580"/>
      <c r="T78" s="580"/>
    </row>
    <row r="79" spans="1:20" ht="18" x14ac:dyDescent="0.25">
      <c r="A79" s="580"/>
      <c r="H79" s="660"/>
      <c r="I79" s="660"/>
      <c r="J79" s="660"/>
      <c r="K79" s="660"/>
      <c r="L79" s="660"/>
      <c r="M79" s="660"/>
      <c r="N79" s="660"/>
      <c r="O79" s="660"/>
      <c r="P79" s="580"/>
      <c r="Q79" s="580"/>
      <c r="R79" s="580"/>
      <c r="S79" s="580"/>
      <c r="T79" s="580"/>
    </row>
    <row r="80" spans="1:20" ht="18" x14ac:dyDescent="0.25">
      <c r="A80" s="580"/>
      <c r="H80" s="660"/>
      <c r="I80" s="660"/>
      <c r="J80" s="660"/>
      <c r="K80" s="660"/>
      <c r="L80" s="660"/>
      <c r="M80" s="660"/>
      <c r="N80" s="660"/>
      <c r="O80" s="660"/>
      <c r="P80" s="580"/>
      <c r="Q80" s="580"/>
      <c r="R80" s="580"/>
      <c r="S80" s="580"/>
      <c r="T80" s="580"/>
    </row>
    <row r="81" spans="1:20" ht="18" x14ac:dyDescent="0.25">
      <c r="A81" s="580"/>
      <c r="H81" s="660"/>
      <c r="I81" s="660"/>
      <c r="J81" s="660"/>
      <c r="K81" s="660"/>
      <c r="L81" s="660"/>
      <c r="M81" s="660"/>
      <c r="N81" s="660"/>
      <c r="O81" s="660"/>
      <c r="P81" s="580"/>
      <c r="Q81" s="580"/>
      <c r="R81" s="580"/>
      <c r="S81" s="580"/>
      <c r="T81" s="580"/>
    </row>
    <row r="82" spans="1:20" ht="18" x14ac:dyDescent="0.25">
      <c r="A82" s="580"/>
      <c r="H82" s="660"/>
      <c r="I82" s="660"/>
      <c r="J82" s="660"/>
      <c r="K82" s="660"/>
      <c r="L82" s="660"/>
      <c r="M82" s="660"/>
      <c r="N82" s="660"/>
      <c r="O82" s="660"/>
      <c r="P82" s="580"/>
      <c r="Q82" s="580"/>
      <c r="R82" s="580"/>
      <c r="S82" s="580"/>
      <c r="T82" s="580"/>
    </row>
    <row r="83" spans="1:20" ht="18" x14ac:dyDescent="0.25">
      <c r="A83" s="580"/>
      <c r="H83" s="660"/>
      <c r="I83" s="660"/>
      <c r="J83" s="660"/>
      <c r="K83" s="660"/>
      <c r="L83" s="660"/>
      <c r="M83" s="660"/>
      <c r="N83" s="660"/>
      <c r="O83" s="660"/>
      <c r="P83" s="580"/>
      <c r="Q83" s="580"/>
      <c r="R83" s="580"/>
      <c r="S83" s="580"/>
      <c r="T83" s="580"/>
    </row>
    <row r="84" spans="1:20" ht="18" x14ac:dyDescent="0.25">
      <c r="A84" s="580"/>
      <c r="H84" s="660"/>
      <c r="I84" s="660"/>
      <c r="J84" s="660"/>
      <c r="K84" s="660"/>
      <c r="L84" s="660"/>
      <c r="M84" s="660"/>
      <c r="N84" s="660"/>
      <c r="O84" s="660"/>
      <c r="P84" s="580"/>
      <c r="Q84" s="580"/>
      <c r="R84" s="580"/>
      <c r="S84" s="580"/>
      <c r="T84" s="580"/>
    </row>
    <row r="85" spans="1:20" ht="18" x14ac:dyDescent="0.25">
      <c r="A85" s="580"/>
      <c r="H85" s="660"/>
      <c r="I85" s="660"/>
      <c r="J85" s="660"/>
      <c r="K85" s="660"/>
      <c r="L85" s="660"/>
      <c r="M85" s="660"/>
      <c r="N85" s="660"/>
      <c r="O85" s="660"/>
      <c r="P85" s="580"/>
      <c r="Q85" s="580"/>
      <c r="R85" s="580"/>
      <c r="S85" s="580"/>
      <c r="T85" s="580"/>
    </row>
    <row r="86" spans="1:20" ht="18" x14ac:dyDescent="0.25">
      <c r="A86" s="580"/>
      <c r="H86" s="660"/>
      <c r="I86" s="660"/>
      <c r="J86" s="660"/>
      <c r="K86" s="660"/>
      <c r="L86" s="660"/>
      <c r="M86" s="660"/>
      <c r="N86" s="660"/>
      <c r="O86" s="660"/>
      <c r="P86" s="580"/>
      <c r="Q86" s="580"/>
      <c r="R86" s="580"/>
      <c r="S86" s="580"/>
      <c r="T86" s="580"/>
    </row>
    <row r="87" spans="1:20" ht="18" x14ac:dyDescent="0.25">
      <c r="A87" s="580"/>
      <c r="H87" s="660"/>
      <c r="I87" s="660"/>
      <c r="J87" s="660"/>
      <c r="K87" s="660"/>
      <c r="L87" s="660"/>
      <c r="M87" s="660"/>
      <c r="N87" s="660"/>
      <c r="O87" s="660"/>
      <c r="P87" s="580"/>
      <c r="Q87" s="580"/>
      <c r="R87" s="580"/>
      <c r="S87" s="580"/>
      <c r="T87" s="580"/>
    </row>
    <row r="88" spans="1:20" ht="18" x14ac:dyDescent="0.25">
      <c r="A88" s="580"/>
      <c r="H88" s="660"/>
      <c r="I88" s="660"/>
      <c r="J88" s="660"/>
      <c r="K88" s="660"/>
      <c r="L88" s="660"/>
      <c r="M88" s="660"/>
      <c r="N88" s="660"/>
      <c r="O88" s="660"/>
      <c r="P88" s="580"/>
      <c r="Q88" s="580"/>
      <c r="R88" s="580"/>
      <c r="S88" s="580"/>
      <c r="T88" s="580"/>
    </row>
    <row r="89" spans="1:20" ht="18" x14ac:dyDescent="0.25">
      <c r="A89" s="580"/>
      <c r="H89" s="660"/>
      <c r="I89" s="660"/>
      <c r="J89" s="660"/>
      <c r="K89" s="660"/>
      <c r="L89" s="660"/>
      <c r="M89" s="660"/>
      <c r="N89" s="660"/>
      <c r="O89" s="660"/>
      <c r="P89" s="580"/>
      <c r="Q89" s="580"/>
      <c r="R89" s="580"/>
      <c r="S89" s="580"/>
      <c r="T89" s="580"/>
    </row>
    <row r="90" spans="1:20" ht="18" x14ac:dyDescent="0.25">
      <c r="A90" s="580"/>
      <c r="H90" s="660"/>
      <c r="I90" s="660"/>
      <c r="J90" s="660"/>
      <c r="K90" s="660"/>
      <c r="L90" s="660"/>
      <c r="M90" s="660"/>
      <c r="N90" s="660"/>
      <c r="O90" s="660"/>
      <c r="P90" s="580"/>
      <c r="Q90" s="580"/>
      <c r="R90" s="580"/>
      <c r="S90" s="580"/>
      <c r="T90" s="580"/>
    </row>
    <row r="91" spans="1:20" ht="18" x14ac:dyDescent="0.25">
      <c r="A91" s="580"/>
      <c r="H91" s="660"/>
      <c r="I91" s="660"/>
      <c r="J91" s="660"/>
      <c r="K91" s="660"/>
      <c r="L91" s="660"/>
      <c r="M91" s="660"/>
      <c r="N91" s="660"/>
      <c r="O91" s="660"/>
      <c r="P91" s="580"/>
      <c r="Q91" s="580"/>
      <c r="R91" s="580"/>
      <c r="S91" s="580"/>
      <c r="T91" s="580"/>
    </row>
    <row r="92" spans="1:20" ht="18" x14ac:dyDescent="0.25">
      <c r="A92" s="580"/>
      <c r="H92" s="660"/>
      <c r="I92" s="660"/>
      <c r="J92" s="660"/>
      <c r="K92" s="660"/>
      <c r="L92" s="660"/>
      <c r="M92" s="660"/>
      <c r="N92" s="660"/>
      <c r="O92" s="660"/>
      <c r="P92" s="580"/>
      <c r="Q92" s="580"/>
      <c r="R92" s="580"/>
      <c r="S92" s="580"/>
      <c r="T92" s="580"/>
    </row>
    <row r="93" spans="1:20" ht="18" x14ac:dyDescent="0.25">
      <c r="A93" s="580"/>
      <c r="H93" s="660"/>
      <c r="I93" s="660"/>
      <c r="J93" s="660"/>
      <c r="K93" s="660"/>
      <c r="L93" s="660"/>
      <c r="M93" s="660"/>
      <c r="N93" s="660"/>
      <c r="O93" s="660"/>
      <c r="P93" s="580"/>
      <c r="Q93" s="580"/>
      <c r="R93" s="580"/>
      <c r="S93" s="580"/>
      <c r="T93" s="580"/>
    </row>
    <row r="94" spans="1:20" ht="18" x14ac:dyDescent="0.25">
      <c r="A94" s="580"/>
      <c r="H94" s="660"/>
      <c r="I94" s="660"/>
      <c r="J94" s="660"/>
      <c r="K94" s="660"/>
      <c r="L94" s="660"/>
      <c r="M94" s="660"/>
      <c r="N94" s="660"/>
      <c r="O94" s="660"/>
      <c r="P94" s="580"/>
      <c r="Q94" s="580"/>
      <c r="R94" s="580"/>
      <c r="S94" s="580"/>
      <c r="T94" s="580"/>
    </row>
    <row r="95" spans="1:20" ht="18" x14ac:dyDescent="0.25">
      <c r="A95" s="580"/>
      <c r="H95" s="660"/>
      <c r="I95" s="660"/>
      <c r="J95" s="660"/>
      <c r="K95" s="660"/>
      <c r="L95" s="660"/>
      <c r="M95" s="660"/>
      <c r="N95" s="660"/>
      <c r="O95" s="660"/>
      <c r="P95" s="580"/>
      <c r="Q95" s="580"/>
      <c r="R95" s="580"/>
      <c r="S95" s="580"/>
      <c r="T95" s="580"/>
    </row>
    <row r="96" spans="1:20" ht="18" x14ac:dyDescent="0.25">
      <c r="A96" s="580"/>
      <c r="H96" s="662"/>
      <c r="I96" s="662"/>
      <c r="J96" s="662"/>
      <c r="K96" s="662"/>
      <c r="L96" s="662"/>
      <c r="M96" s="662"/>
      <c r="N96" s="662"/>
      <c r="O96" s="662"/>
      <c r="P96" s="580"/>
      <c r="Q96" s="580"/>
      <c r="R96" s="580"/>
      <c r="S96" s="580"/>
      <c r="T96" s="580"/>
    </row>
    <row r="97" spans="1:20" ht="18" x14ac:dyDescent="0.25">
      <c r="A97" s="580"/>
      <c r="H97" s="662"/>
      <c r="I97" s="662"/>
      <c r="J97" s="662"/>
      <c r="K97" s="662"/>
      <c r="L97" s="662"/>
      <c r="M97" s="662"/>
      <c r="N97" s="662"/>
      <c r="O97" s="662"/>
      <c r="P97" s="580"/>
      <c r="Q97" s="580"/>
      <c r="R97" s="580"/>
      <c r="S97" s="580"/>
      <c r="T97" s="580"/>
    </row>
    <row r="98" spans="1:20" ht="18" x14ac:dyDescent="0.25">
      <c r="A98" s="580"/>
      <c r="H98" s="662"/>
      <c r="I98" s="662"/>
      <c r="J98" s="662"/>
      <c r="K98" s="662"/>
      <c r="L98" s="662"/>
      <c r="M98" s="662"/>
      <c r="N98" s="662"/>
      <c r="O98" s="662"/>
      <c r="P98" s="580"/>
      <c r="Q98" s="580"/>
      <c r="R98" s="580"/>
      <c r="S98" s="580"/>
      <c r="T98" s="580"/>
    </row>
    <row r="99" spans="1:20" ht="16.5" x14ac:dyDescent="0.25">
      <c r="A99" s="580"/>
      <c r="H99" s="663"/>
      <c r="I99" s="663"/>
      <c r="J99" s="663"/>
      <c r="K99" s="663"/>
      <c r="L99" s="663"/>
      <c r="M99" s="663"/>
      <c r="N99" s="663"/>
      <c r="O99" s="663"/>
      <c r="P99" s="580"/>
      <c r="Q99" s="580"/>
      <c r="R99" s="580"/>
      <c r="S99" s="580"/>
      <c r="T99" s="580"/>
    </row>
    <row r="100" spans="1:20" x14ac:dyDescent="0.2">
      <c r="A100" s="580"/>
      <c r="H100" s="580"/>
      <c r="I100" s="580"/>
      <c r="J100" s="580"/>
      <c r="K100" s="580"/>
      <c r="L100" s="580"/>
      <c r="M100" s="580"/>
      <c r="N100" s="580"/>
      <c r="O100" s="580"/>
      <c r="P100" s="580"/>
      <c r="Q100" s="580"/>
      <c r="R100" s="580"/>
      <c r="S100" s="580"/>
      <c r="T100" s="580"/>
    </row>
    <row r="101" spans="1:20" x14ac:dyDescent="0.2">
      <c r="A101" s="580"/>
      <c r="H101" s="580"/>
      <c r="I101" s="580"/>
      <c r="J101" s="580"/>
      <c r="K101" s="580"/>
      <c r="L101" s="580"/>
      <c r="M101" s="580"/>
      <c r="N101" s="580"/>
      <c r="O101" s="580"/>
      <c r="P101" s="580"/>
      <c r="Q101" s="580"/>
      <c r="R101" s="580"/>
      <c r="S101" s="580"/>
      <c r="T101" s="580"/>
    </row>
    <row r="102" spans="1:20" x14ac:dyDescent="0.2">
      <c r="A102" s="580"/>
      <c r="H102" s="580"/>
      <c r="I102" s="580"/>
      <c r="J102" s="580"/>
      <c r="K102" s="580"/>
      <c r="L102" s="580"/>
      <c r="M102" s="580"/>
      <c r="N102" s="580"/>
      <c r="O102" s="580"/>
      <c r="P102" s="580"/>
      <c r="Q102" s="580"/>
      <c r="R102" s="580"/>
      <c r="S102" s="580"/>
      <c r="T102" s="580"/>
    </row>
    <row r="103" spans="1:20" x14ac:dyDescent="0.2">
      <c r="A103" s="580"/>
      <c r="H103" s="580"/>
      <c r="I103" s="580"/>
      <c r="J103" s="580"/>
      <c r="K103" s="580"/>
      <c r="L103" s="580"/>
      <c r="M103" s="580"/>
      <c r="N103" s="580"/>
      <c r="O103" s="580"/>
      <c r="P103" s="580"/>
      <c r="Q103" s="580"/>
      <c r="R103" s="580"/>
      <c r="S103" s="580"/>
      <c r="T103" s="580"/>
    </row>
    <row r="104" spans="1:20" x14ac:dyDescent="0.2">
      <c r="A104" s="580"/>
    </row>
    <row r="105" spans="1:20" x14ac:dyDescent="0.2">
      <c r="A105" s="580"/>
    </row>
    <row r="106" spans="1:20" x14ac:dyDescent="0.2">
      <c r="A106" s="580"/>
    </row>
    <row r="107" spans="1:20" x14ac:dyDescent="0.2">
      <c r="A107" s="580"/>
    </row>
    <row r="108" spans="1:20" x14ac:dyDescent="0.2">
      <c r="A108" s="580"/>
    </row>
    <row r="109" spans="1:20" x14ac:dyDescent="0.2">
      <c r="A109" s="580"/>
    </row>
    <row r="110" spans="1:20" x14ac:dyDescent="0.2">
      <c r="A110" s="580"/>
    </row>
    <row r="111" spans="1:20" x14ac:dyDescent="0.2">
      <c r="A111" s="580"/>
    </row>
    <row r="112" spans="1:20" x14ac:dyDescent="0.2">
      <c r="A112" s="580"/>
    </row>
    <row r="113" spans="1:1" x14ac:dyDescent="0.2">
      <c r="A113" s="580"/>
    </row>
    <row r="114" spans="1:1" x14ac:dyDescent="0.2">
      <c r="A114" s="580"/>
    </row>
    <row r="115" spans="1:1" x14ac:dyDescent="0.2">
      <c r="A115" s="580"/>
    </row>
    <row r="116" spans="1:1" x14ac:dyDescent="0.2">
      <c r="A116" s="580"/>
    </row>
    <row r="117" spans="1:1" x14ac:dyDescent="0.2">
      <c r="A117" s="580"/>
    </row>
    <row r="118" spans="1:1" x14ac:dyDescent="0.2">
      <c r="A118" s="580"/>
    </row>
    <row r="119" spans="1:1" x14ac:dyDescent="0.2">
      <c r="A119" s="580"/>
    </row>
    <row r="120" spans="1:1" x14ac:dyDescent="0.2">
      <c r="A120" s="580"/>
    </row>
    <row r="121" spans="1:1" x14ac:dyDescent="0.2">
      <c r="A121" s="580"/>
    </row>
    <row r="122" spans="1:1" x14ac:dyDescent="0.2">
      <c r="A122" s="580"/>
    </row>
    <row r="123" spans="1:1" x14ac:dyDescent="0.2">
      <c r="A123" s="580"/>
    </row>
    <row r="124" spans="1:1" x14ac:dyDescent="0.2">
      <c r="A124" s="580"/>
    </row>
    <row r="125" spans="1:1" x14ac:dyDescent="0.2">
      <c r="A125" s="580"/>
    </row>
    <row r="126" spans="1:1" x14ac:dyDescent="0.2">
      <c r="A126" s="580"/>
    </row>
    <row r="127" spans="1:1" x14ac:dyDescent="0.2">
      <c r="A127" s="580"/>
    </row>
  </sheetData>
  <mergeCells count="1">
    <mergeCell ref="D1:P1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8" orientation="portrait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O108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8.42578125" style="568" customWidth="1"/>
    <col min="12" max="15" width="16.7109375" style="568" customWidth="1"/>
    <col min="16" max="17" width="9.140625" style="568"/>
    <col min="18" max="18" width="12.28515625" style="568" customWidth="1"/>
    <col min="19" max="16384" width="9.140625" style="568"/>
  </cols>
  <sheetData>
    <row r="1" spans="1:15" ht="24" customHeight="1" x14ac:dyDescent="0.2"/>
    <row r="2" spans="1:15" ht="26.25" x14ac:dyDescent="0.4">
      <c r="A2" s="567" t="s">
        <v>352</v>
      </c>
      <c r="B2" s="664"/>
      <c r="C2" s="664"/>
      <c r="D2" s="569" t="s">
        <v>353</v>
      </c>
      <c r="E2" s="664"/>
      <c r="F2" s="664"/>
      <c r="G2" s="569"/>
      <c r="H2" s="664"/>
      <c r="I2" s="664"/>
      <c r="J2" s="664"/>
      <c r="K2" s="664"/>
      <c r="L2" s="649"/>
      <c r="M2" s="649"/>
    </row>
    <row r="3" spans="1:15" ht="26.25" x14ac:dyDescent="0.4">
      <c r="A3" s="567"/>
      <c r="B3" s="664"/>
      <c r="C3" s="664"/>
      <c r="D3" s="569" t="s">
        <v>354</v>
      </c>
      <c r="E3" s="664"/>
      <c r="F3" s="664"/>
      <c r="G3" s="665"/>
      <c r="H3" s="664"/>
      <c r="I3" s="664"/>
      <c r="J3" s="664"/>
      <c r="K3" s="664"/>
      <c r="L3" s="649"/>
      <c r="M3" s="649"/>
    </row>
    <row r="4" spans="1:15" ht="26.25" x14ac:dyDescent="0.4">
      <c r="A4" s="567"/>
      <c r="B4" s="664"/>
      <c r="C4" s="664"/>
      <c r="D4" s="665" t="s">
        <v>355</v>
      </c>
      <c r="E4" s="664"/>
      <c r="F4" s="664"/>
      <c r="G4" s="665"/>
      <c r="H4" s="664"/>
      <c r="I4" s="664"/>
      <c r="J4" s="664"/>
      <c r="K4" s="664"/>
      <c r="L4" s="649"/>
      <c r="M4" s="649"/>
    </row>
    <row r="5" spans="1:15" ht="26.25" x14ac:dyDescent="0.4">
      <c r="A5" s="567"/>
      <c r="B5" s="664"/>
      <c r="C5" s="664"/>
      <c r="D5" s="665" t="s">
        <v>356</v>
      </c>
      <c r="E5" s="664"/>
      <c r="F5" s="664"/>
      <c r="G5" s="665"/>
      <c r="H5" s="664"/>
      <c r="I5" s="664"/>
      <c r="J5" s="664"/>
      <c r="K5" s="664"/>
      <c r="L5" s="649"/>
      <c r="M5" s="649"/>
    </row>
    <row r="6" spans="1:15" ht="26.25" x14ac:dyDescent="0.4">
      <c r="A6" s="574"/>
      <c r="B6" s="575"/>
      <c r="C6" s="576"/>
      <c r="D6" s="575"/>
      <c r="E6" s="575"/>
      <c r="F6" s="575"/>
      <c r="G6" s="577" t="s">
        <v>341</v>
      </c>
      <c r="H6" s="577"/>
      <c r="I6" s="577"/>
      <c r="J6" s="577"/>
      <c r="K6" s="575"/>
      <c r="L6" s="578" t="s">
        <v>335</v>
      </c>
      <c r="M6" s="575"/>
      <c r="N6" s="575"/>
      <c r="O6" s="575"/>
    </row>
    <row r="7" spans="1:15" s="580" customFormat="1" ht="15" x14ac:dyDescent="0.2">
      <c r="A7" s="579"/>
      <c r="G7" s="581"/>
      <c r="H7" s="582"/>
      <c r="I7" s="582"/>
      <c r="J7" s="582"/>
      <c r="K7" s="583"/>
      <c r="L7" s="582"/>
      <c r="M7" s="582"/>
      <c r="N7" s="582"/>
      <c r="O7" s="582"/>
    </row>
    <row r="8" spans="1:15" ht="15.75" x14ac:dyDescent="0.25">
      <c r="A8" s="579"/>
      <c r="B8" s="580"/>
      <c r="C8" s="580"/>
      <c r="D8" s="580"/>
      <c r="E8" s="580"/>
      <c r="F8" s="581"/>
      <c r="G8" s="581"/>
      <c r="H8" s="582"/>
      <c r="I8" s="582"/>
      <c r="J8" s="582"/>
      <c r="K8" s="666" t="s">
        <v>235</v>
      </c>
      <c r="L8" s="584" t="s">
        <v>236</v>
      </c>
      <c r="M8" s="584" t="s">
        <v>237</v>
      </c>
      <c r="N8" s="584" t="s">
        <v>238</v>
      </c>
      <c r="O8" s="584" t="s">
        <v>239</v>
      </c>
    </row>
    <row r="9" spans="1:15" ht="15.75" x14ac:dyDescent="0.25">
      <c r="A9" s="579"/>
      <c r="B9" s="580"/>
      <c r="C9" s="580"/>
      <c r="D9" s="580"/>
      <c r="E9" s="580"/>
      <c r="F9" s="581"/>
      <c r="G9" s="581"/>
      <c r="H9" s="584" t="s">
        <v>240</v>
      </c>
      <c r="I9" s="584" t="s">
        <v>241</v>
      </c>
      <c r="J9" s="584" t="s">
        <v>242</v>
      </c>
      <c r="K9" s="584" t="s">
        <v>243</v>
      </c>
      <c r="L9" s="585" t="s">
        <v>244</v>
      </c>
      <c r="M9" s="585" t="s">
        <v>245</v>
      </c>
      <c r="N9" s="585" t="s">
        <v>246</v>
      </c>
      <c r="O9" s="585" t="s">
        <v>247</v>
      </c>
    </row>
    <row r="10" spans="1:15" ht="18.75" customHeight="1" x14ac:dyDescent="0.3">
      <c r="A10" s="1054" t="s">
        <v>248</v>
      </c>
      <c r="B10" s="1055"/>
      <c r="C10" s="1055"/>
      <c r="D10" s="1055"/>
      <c r="E10" s="1055"/>
      <c r="F10" s="1055"/>
      <c r="G10" s="1056"/>
      <c r="H10" s="585" t="s">
        <v>249</v>
      </c>
      <c r="I10" s="585" t="s">
        <v>250</v>
      </c>
      <c r="J10" s="585" t="s">
        <v>251</v>
      </c>
      <c r="K10" s="584" t="s">
        <v>252</v>
      </c>
      <c r="L10" s="585" t="s">
        <v>253</v>
      </c>
      <c r="M10" s="585" t="s">
        <v>254</v>
      </c>
      <c r="N10" s="585" t="s">
        <v>254</v>
      </c>
      <c r="O10" s="585" t="s">
        <v>255</v>
      </c>
    </row>
    <row r="11" spans="1:15" ht="15.75" x14ac:dyDescent="0.25">
      <c r="A11" s="579"/>
      <c r="B11" s="580"/>
      <c r="C11" s="580"/>
      <c r="D11" s="580"/>
      <c r="E11" s="580"/>
      <c r="F11" s="581"/>
      <c r="G11" s="581"/>
      <c r="H11" s="588" t="s">
        <v>256</v>
      </c>
      <c r="I11" s="588" t="s">
        <v>257</v>
      </c>
      <c r="J11" s="585" t="s">
        <v>258</v>
      </c>
      <c r="K11" s="588" t="s">
        <v>259</v>
      </c>
      <c r="L11" s="588" t="s">
        <v>260</v>
      </c>
      <c r="M11" s="588" t="s">
        <v>261</v>
      </c>
      <c r="N11" s="588" t="s">
        <v>262</v>
      </c>
      <c r="O11" s="588" t="s">
        <v>263</v>
      </c>
    </row>
    <row r="12" spans="1:15" ht="15" x14ac:dyDescent="0.2">
      <c r="A12" s="579"/>
      <c r="B12" s="580"/>
      <c r="C12" s="580"/>
      <c r="D12" s="580"/>
      <c r="E12" s="580"/>
      <c r="F12" s="581"/>
      <c r="G12" s="581"/>
      <c r="H12" s="588" t="s">
        <v>264</v>
      </c>
      <c r="I12" s="588" t="s">
        <v>265</v>
      </c>
      <c r="J12" s="588" t="s">
        <v>266</v>
      </c>
      <c r="K12" s="588" t="s">
        <v>267</v>
      </c>
      <c r="L12" s="588" t="s">
        <v>268</v>
      </c>
      <c r="M12" s="588" t="s">
        <v>269</v>
      </c>
      <c r="N12" s="588" t="s">
        <v>270</v>
      </c>
      <c r="O12" s="588" t="s">
        <v>271</v>
      </c>
    </row>
    <row r="13" spans="1:15" ht="15" x14ac:dyDescent="0.2">
      <c r="A13" s="579"/>
      <c r="B13" s="580"/>
      <c r="C13" s="580"/>
      <c r="D13" s="580"/>
      <c r="E13" s="580"/>
      <c r="F13" s="581"/>
      <c r="G13" s="581"/>
      <c r="H13" s="588"/>
      <c r="I13" s="588"/>
      <c r="J13" s="588" t="s">
        <v>272</v>
      </c>
      <c r="K13" s="588" t="s">
        <v>273</v>
      </c>
      <c r="L13" s="588"/>
      <c r="M13" s="588"/>
      <c r="N13" s="588" t="s">
        <v>274</v>
      </c>
      <c r="O13" s="588" t="s">
        <v>272</v>
      </c>
    </row>
    <row r="14" spans="1:15" ht="15.75" thickBot="1" x14ac:dyDescent="0.25">
      <c r="A14" s="589"/>
      <c r="B14" s="590"/>
      <c r="C14" s="590"/>
      <c r="D14" s="590"/>
      <c r="E14" s="590"/>
      <c r="F14" s="591"/>
      <c r="G14" s="591"/>
      <c r="H14" s="592"/>
      <c r="I14" s="592"/>
      <c r="J14" s="594"/>
      <c r="K14" s="594" t="s">
        <v>275</v>
      </c>
      <c r="L14" s="595"/>
      <c r="M14" s="595"/>
      <c r="N14" s="594"/>
      <c r="O14" s="594"/>
    </row>
    <row r="15" spans="1:15" ht="13.5" thickTop="1" x14ac:dyDescent="0.2">
      <c r="A15" s="579"/>
      <c r="B15" s="580"/>
      <c r="C15" s="580"/>
      <c r="D15" s="580"/>
      <c r="E15" s="580"/>
      <c r="F15" s="581"/>
      <c r="G15" s="581"/>
      <c r="H15" s="613"/>
      <c r="I15" s="613"/>
      <c r="J15" s="613"/>
      <c r="K15" s="613"/>
      <c r="L15" s="613"/>
      <c r="M15" s="613"/>
      <c r="N15" s="613"/>
      <c r="O15" s="613"/>
    </row>
    <row r="16" spans="1:15" s="599" customFormat="1" ht="20.25" x14ac:dyDescent="0.3">
      <c r="A16" s="598" t="s">
        <v>45</v>
      </c>
      <c r="F16" s="582"/>
      <c r="G16" s="582"/>
      <c r="H16" s="601">
        <v>200128</v>
      </c>
      <c r="I16" s="601">
        <v>63556</v>
      </c>
      <c r="J16" s="601">
        <v>136572</v>
      </c>
      <c r="K16" s="601">
        <v>88884</v>
      </c>
      <c r="L16" s="601">
        <v>15183</v>
      </c>
      <c r="M16" s="601">
        <v>1120</v>
      </c>
      <c r="N16" s="601"/>
      <c r="O16" s="601">
        <v>31385</v>
      </c>
    </row>
    <row r="17" spans="1:15" s="599" customFormat="1" ht="18" x14ac:dyDescent="0.25">
      <c r="A17" s="603" t="s">
        <v>55</v>
      </c>
      <c r="B17" s="604"/>
      <c r="C17" s="604"/>
      <c r="D17" s="604"/>
      <c r="E17" s="604"/>
      <c r="F17" s="605"/>
      <c r="G17" s="605"/>
      <c r="H17" s="667"/>
      <c r="I17" s="668"/>
      <c r="J17" s="668"/>
      <c r="K17" s="602"/>
      <c r="L17" s="602"/>
      <c r="M17" s="667"/>
      <c r="N17" s="669"/>
      <c r="O17" s="668"/>
    </row>
    <row r="18" spans="1:15" ht="18" x14ac:dyDescent="0.25">
      <c r="A18" s="553" t="s">
        <v>276</v>
      </c>
      <c r="B18"/>
      <c r="F18" s="581"/>
      <c r="G18" s="581"/>
      <c r="H18" s="670"/>
      <c r="I18" s="671"/>
      <c r="J18" s="671"/>
      <c r="K18" s="671"/>
      <c r="L18" s="671"/>
      <c r="M18" s="671"/>
      <c r="N18" s="671"/>
      <c r="O18" s="671"/>
    </row>
    <row r="19" spans="1:15" ht="18" x14ac:dyDescent="0.25">
      <c r="A19" s="554"/>
      <c r="B19"/>
      <c r="F19" s="581"/>
      <c r="G19" s="581"/>
      <c r="H19" s="600"/>
      <c r="I19" s="601"/>
      <c r="J19" s="601"/>
      <c r="K19" s="601"/>
      <c r="L19" s="601"/>
      <c r="M19" s="601"/>
      <c r="N19" s="601"/>
      <c r="O19" s="601"/>
    </row>
    <row r="20" spans="1:15" ht="18" x14ac:dyDescent="0.25">
      <c r="A20" s="555" t="s">
        <v>277</v>
      </c>
      <c r="B20"/>
      <c r="F20" s="581"/>
      <c r="G20" s="581"/>
      <c r="H20" s="601">
        <v>2831</v>
      </c>
      <c r="I20" s="602">
        <v>1358</v>
      </c>
      <c r="J20" s="602">
        <v>1473</v>
      </c>
      <c r="K20" s="601">
        <v>736</v>
      </c>
      <c r="L20" s="601">
        <v>139</v>
      </c>
      <c r="M20" s="601">
        <v>52</v>
      </c>
      <c r="N20" s="601"/>
      <c r="O20" s="601">
        <v>546</v>
      </c>
    </row>
    <row r="21" spans="1:15" ht="18" x14ac:dyDescent="0.25">
      <c r="A21" s="556" t="s">
        <v>278</v>
      </c>
      <c r="B21"/>
      <c r="F21" s="581"/>
      <c r="G21" s="581"/>
      <c r="H21" s="601"/>
      <c r="I21" s="601"/>
      <c r="J21" s="601"/>
      <c r="K21" s="601"/>
      <c r="L21" s="601"/>
      <c r="M21" s="601"/>
      <c r="N21" s="601"/>
      <c r="O21" s="601"/>
    </row>
    <row r="22" spans="1:15" ht="18" x14ac:dyDescent="0.25">
      <c r="A22" s="557"/>
      <c r="B22" s="558"/>
      <c r="C22" s="610"/>
      <c r="D22" s="610"/>
      <c r="E22" s="610"/>
      <c r="F22" s="611"/>
      <c r="G22" s="611"/>
      <c r="H22" s="612"/>
      <c r="I22" s="612"/>
      <c r="J22" s="612"/>
      <c r="K22" s="612"/>
      <c r="L22" s="612"/>
      <c r="M22" s="612"/>
      <c r="N22" s="612"/>
      <c r="O22" s="612"/>
    </row>
    <row r="23" spans="1:15" ht="18" x14ac:dyDescent="0.25">
      <c r="A23" s="559" t="s">
        <v>279</v>
      </c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4"/>
      <c r="B24"/>
      <c r="F24" s="581"/>
      <c r="G24" s="581"/>
      <c r="H24" s="601"/>
      <c r="I24" s="601"/>
      <c r="J24" s="601"/>
      <c r="K24" s="601"/>
      <c r="L24" s="601"/>
      <c r="M24" s="601"/>
      <c r="N24" s="601"/>
      <c r="O24" s="601"/>
    </row>
    <row r="25" spans="1:15" ht="18" x14ac:dyDescent="0.25">
      <c r="A25" s="555" t="s">
        <v>280</v>
      </c>
      <c r="B25"/>
      <c r="F25" s="581"/>
      <c r="G25" s="581"/>
      <c r="H25" s="601">
        <v>17</v>
      </c>
      <c r="I25" s="601">
        <v>9</v>
      </c>
      <c r="J25" s="601">
        <v>8</v>
      </c>
      <c r="K25" s="601">
        <v>5</v>
      </c>
      <c r="L25" s="601">
        <v>1</v>
      </c>
      <c r="M25" s="601"/>
      <c r="N25" s="601"/>
      <c r="O25" s="601">
        <v>2</v>
      </c>
    </row>
    <row r="26" spans="1:15" ht="18" x14ac:dyDescent="0.25">
      <c r="A26" s="556" t="s">
        <v>281</v>
      </c>
      <c r="B26"/>
      <c r="F26" s="581"/>
      <c r="G26" s="581"/>
      <c r="H26" s="601"/>
      <c r="I26" s="601"/>
      <c r="J26" s="601"/>
      <c r="K26" s="601"/>
      <c r="L26" s="601"/>
      <c r="M26" s="601"/>
      <c r="N26" s="601"/>
      <c r="O26" s="601"/>
    </row>
    <row r="27" spans="1:15" ht="18" x14ac:dyDescent="0.25">
      <c r="A27" s="557"/>
      <c r="B27" s="558"/>
      <c r="C27" s="610"/>
      <c r="D27" s="610"/>
      <c r="E27" s="610"/>
      <c r="F27" s="611"/>
      <c r="G27" s="611"/>
      <c r="H27" s="612"/>
      <c r="I27" s="612"/>
      <c r="J27" s="612"/>
      <c r="K27" s="612"/>
      <c r="L27" s="612"/>
      <c r="M27" s="612"/>
      <c r="N27" s="612"/>
      <c r="O27" s="612"/>
    </row>
    <row r="28" spans="1:15" ht="18" x14ac:dyDescent="0.25">
      <c r="A28" s="559" t="s">
        <v>282</v>
      </c>
      <c r="B28"/>
      <c r="F28" s="581"/>
      <c r="G28" s="581"/>
      <c r="H28" s="601"/>
      <c r="I28" s="601"/>
      <c r="J28" s="601"/>
      <c r="K28" s="601"/>
      <c r="L28" s="601"/>
      <c r="M28" s="601"/>
      <c r="N28" s="601"/>
      <c r="O28" s="601"/>
    </row>
    <row r="29" spans="1:15" ht="18" x14ac:dyDescent="0.25">
      <c r="A29" s="554"/>
      <c r="B29"/>
      <c r="F29" s="581"/>
      <c r="G29" s="581"/>
      <c r="H29" s="601"/>
      <c r="I29" s="601"/>
      <c r="J29" s="601"/>
      <c r="K29" s="601"/>
      <c r="L29" s="601"/>
      <c r="M29" s="601"/>
      <c r="N29" s="601"/>
      <c r="O29" s="601"/>
    </row>
    <row r="30" spans="1:15" ht="18" x14ac:dyDescent="0.25">
      <c r="A30" s="555" t="s">
        <v>283</v>
      </c>
      <c r="B30"/>
      <c r="F30" s="581"/>
      <c r="G30" s="581"/>
      <c r="H30" s="601">
        <v>1</v>
      </c>
      <c r="I30" s="601">
        <v>0</v>
      </c>
      <c r="J30" s="601">
        <v>1</v>
      </c>
      <c r="K30" s="601"/>
      <c r="L30" s="601"/>
      <c r="M30" s="601"/>
      <c r="N30" s="601"/>
      <c r="O30" s="601">
        <v>1</v>
      </c>
    </row>
    <row r="31" spans="1:15" ht="18" x14ac:dyDescent="0.25">
      <c r="A31" s="556" t="s">
        <v>284</v>
      </c>
      <c r="B31"/>
      <c r="F31" s="581"/>
      <c r="G31" s="581"/>
      <c r="H31" s="601"/>
      <c r="I31" s="601"/>
      <c r="J31" s="601"/>
      <c r="K31" s="601"/>
      <c r="L31" s="601"/>
      <c r="M31" s="601"/>
      <c r="N31" s="601"/>
      <c r="O31" s="601"/>
    </row>
    <row r="32" spans="1:15" ht="18" x14ac:dyDescent="0.25">
      <c r="A32" s="557"/>
      <c r="B32" s="558"/>
      <c r="C32" s="610"/>
      <c r="D32" s="610"/>
      <c r="E32" s="610"/>
      <c r="F32" s="611"/>
      <c r="G32" s="611"/>
      <c r="H32" s="612"/>
      <c r="I32" s="612"/>
      <c r="J32" s="612"/>
      <c r="K32" s="612"/>
      <c r="L32" s="612"/>
      <c r="M32" s="612"/>
      <c r="N32" s="612"/>
      <c r="O32" s="612"/>
    </row>
    <row r="33" spans="1:15" ht="18" x14ac:dyDescent="0.25">
      <c r="A33" s="559" t="s">
        <v>285</v>
      </c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4"/>
      <c r="B34"/>
      <c r="F34" s="581"/>
      <c r="G34" s="581"/>
      <c r="H34" s="601"/>
      <c r="I34" s="601"/>
      <c r="J34" s="601"/>
      <c r="K34" s="601"/>
      <c r="L34" s="601"/>
      <c r="M34" s="601"/>
      <c r="N34" s="601"/>
      <c r="O34" s="601"/>
    </row>
    <row r="35" spans="1:15" ht="18" x14ac:dyDescent="0.25">
      <c r="A35" s="555" t="s">
        <v>286</v>
      </c>
      <c r="B35"/>
      <c r="F35" s="581"/>
      <c r="G35" s="581"/>
      <c r="H35" s="601">
        <v>43</v>
      </c>
      <c r="I35" s="602">
        <v>26</v>
      </c>
      <c r="J35" s="601">
        <v>17</v>
      </c>
      <c r="K35" s="601">
        <v>12</v>
      </c>
      <c r="L35" s="601">
        <v>2</v>
      </c>
      <c r="M35" s="601"/>
      <c r="N35" s="601"/>
      <c r="O35" s="601">
        <v>3</v>
      </c>
    </row>
    <row r="36" spans="1:15" ht="18" x14ac:dyDescent="0.25">
      <c r="A36" s="556" t="s">
        <v>287</v>
      </c>
      <c r="B36"/>
      <c r="F36" s="581"/>
      <c r="G36" s="581"/>
      <c r="H36" s="601"/>
      <c r="I36" s="601"/>
      <c r="J36" s="601"/>
      <c r="K36" s="601"/>
      <c r="L36" s="601"/>
      <c r="M36" s="601"/>
      <c r="N36" s="601"/>
      <c r="O36" s="601"/>
    </row>
    <row r="37" spans="1:15" ht="18" x14ac:dyDescent="0.25">
      <c r="A37" s="557"/>
      <c r="B37" s="558"/>
      <c r="C37" s="610"/>
      <c r="D37" s="610"/>
      <c r="E37" s="610"/>
      <c r="F37" s="611"/>
      <c r="G37" s="611"/>
      <c r="H37" s="612"/>
      <c r="I37" s="612"/>
      <c r="J37" s="612"/>
      <c r="K37" s="612"/>
      <c r="L37" s="612"/>
      <c r="M37" s="612"/>
      <c r="N37" s="612"/>
      <c r="O37" s="612"/>
    </row>
    <row r="38" spans="1:15" ht="18" x14ac:dyDescent="0.25">
      <c r="A38" s="559" t="s">
        <v>288</v>
      </c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4"/>
      <c r="B39"/>
      <c r="F39" s="581"/>
      <c r="G39" s="581"/>
      <c r="H39" s="601"/>
      <c r="I39" s="601"/>
      <c r="J39" s="601"/>
      <c r="K39" s="601"/>
      <c r="L39" s="601"/>
      <c r="M39" s="601"/>
      <c r="N39" s="601"/>
      <c r="O39" s="601"/>
    </row>
    <row r="40" spans="1:15" ht="18" x14ac:dyDescent="0.25">
      <c r="A40" s="555" t="s">
        <v>289</v>
      </c>
      <c r="B40"/>
      <c r="F40" s="581"/>
      <c r="G40" s="581"/>
      <c r="H40" s="601">
        <v>1278</v>
      </c>
      <c r="I40" s="601">
        <v>331</v>
      </c>
      <c r="J40" s="601">
        <v>947</v>
      </c>
      <c r="K40" s="601">
        <v>164</v>
      </c>
      <c r="L40" s="601">
        <v>31</v>
      </c>
      <c r="M40" s="601">
        <v>21</v>
      </c>
      <c r="N40" s="601"/>
      <c r="O40" s="601">
        <v>731</v>
      </c>
    </row>
    <row r="41" spans="1:15" ht="18" x14ac:dyDescent="0.25">
      <c r="A41" s="555" t="s">
        <v>290</v>
      </c>
      <c r="B41"/>
      <c r="F41" s="581"/>
      <c r="G41" s="581"/>
      <c r="H41" s="601"/>
      <c r="I41" s="601"/>
      <c r="J41" s="601"/>
      <c r="K41" s="601"/>
      <c r="L41" s="601"/>
      <c r="M41" s="601"/>
      <c r="N41" s="601"/>
      <c r="O41" s="601"/>
    </row>
    <row r="42" spans="1:15" ht="18" x14ac:dyDescent="0.25">
      <c r="A42" s="556" t="s">
        <v>291</v>
      </c>
      <c r="B42"/>
      <c r="F42" s="581"/>
      <c r="G42" s="581"/>
      <c r="H42" s="601"/>
      <c r="I42" s="601"/>
      <c r="J42" s="601"/>
      <c r="K42" s="601"/>
      <c r="L42" s="601"/>
      <c r="M42" s="601"/>
      <c r="N42" s="601"/>
      <c r="O42" s="601"/>
    </row>
    <row r="43" spans="1:15" ht="18" x14ac:dyDescent="0.25">
      <c r="A43" s="557"/>
      <c r="B43" s="558"/>
      <c r="C43" s="610"/>
      <c r="D43" s="610"/>
      <c r="E43" s="610"/>
      <c r="F43" s="611"/>
      <c r="G43" s="611"/>
      <c r="H43" s="612"/>
      <c r="I43" s="612"/>
      <c r="J43" s="612"/>
      <c r="K43" s="612"/>
      <c r="L43" s="612"/>
      <c r="M43" s="612"/>
      <c r="N43" s="612"/>
      <c r="O43" s="612"/>
    </row>
    <row r="44" spans="1:15" ht="18" x14ac:dyDescent="0.25">
      <c r="A44" s="559" t="s">
        <v>292</v>
      </c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4"/>
      <c r="B45"/>
      <c r="F45" s="581"/>
      <c r="G45" s="581"/>
      <c r="H45" s="601"/>
      <c r="I45" s="601"/>
      <c r="J45" s="601"/>
      <c r="K45" s="601"/>
      <c r="L45" s="601"/>
      <c r="M45" s="601"/>
      <c r="N45" s="601"/>
      <c r="O45" s="601"/>
    </row>
    <row r="46" spans="1:15" ht="18" x14ac:dyDescent="0.25">
      <c r="A46" s="555" t="s">
        <v>293</v>
      </c>
      <c r="B46"/>
      <c r="F46" s="581"/>
      <c r="G46" s="581"/>
      <c r="H46" s="601">
        <v>3796</v>
      </c>
      <c r="I46" s="601">
        <v>2955</v>
      </c>
      <c r="J46" s="601">
        <v>841</v>
      </c>
      <c r="K46" s="601">
        <v>397</v>
      </c>
      <c r="L46" s="601">
        <v>74</v>
      </c>
      <c r="M46" s="601">
        <v>8</v>
      </c>
      <c r="N46" s="601"/>
      <c r="O46" s="601">
        <v>362</v>
      </c>
    </row>
    <row r="47" spans="1:15" ht="18" x14ac:dyDescent="0.25">
      <c r="A47" s="556" t="s">
        <v>294</v>
      </c>
      <c r="B47"/>
      <c r="F47" s="581"/>
      <c r="G47" s="581"/>
      <c r="H47" s="601"/>
      <c r="I47" s="601"/>
      <c r="J47" s="601"/>
      <c r="K47" s="601"/>
      <c r="L47" s="601"/>
      <c r="M47" s="601"/>
      <c r="N47" s="601"/>
      <c r="O47" s="601"/>
    </row>
    <row r="48" spans="1:15" ht="18" x14ac:dyDescent="0.25">
      <c r="A48" s="557"/>
      <c r="B48" s="558"/>
      <c r="C48" s="610"/>
      <c r="D48" s="610"/>
      <c r="E48" s="610"/>
      <c r="F48" s="611"/>
      <c r="G48" s="611"/>
      <c r="H48" s="612"/>
      <c r="I48" s="612"/>
      <c r="J48" s="612"/>
      <c r="K48" s="612"/>
      <c r="L48" s="612"/>
      <c r="M48" s="612"/>
      <c r="N48" s="612"/>
      <c r="O48" s="612"/>
    </row>
    <row r="49" spans="1:15" ht="18" x14ac:dyDescent="0.25">
      <c r="A49" s="559" t="s">
        <v>295</v>
      </c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5" ht="18" x14ac:dyDescent="0.25">
      <c r="A50" s="554"/>
      <c r="B50"/>
      <c r="F50" s="581"/>
      <c r="G50" s="581"/>
      <c r="H50" s="601"/>
      <c r="I50" s="601"/>
      <c r="J50" s="601"/>
      <c r="K50" s="601"/>
      <c r="L50" s="601"/>
      <c r="M50" s="601"/>
      <c r="N50" s="601"/>
      <c r="O50" s="601"/>
    </row>
    <row r="51" spans="1:15" ht="18" x14ac:dyDescent="0.25">
      <c r="A51" s="555" t="s">
        <v>296</v>
      </c>
      <c r="B51"/>
      <c r="F51" s="581"/>
      <c r="G51" s="581"/>
      <c r="H51" s="601">
        <v>400</v>
      </c>
      <c r="I51" s="601">
        <v>236</v>
      </c>
      <c r="J51" s="602">
        <v>164</v>
      </c>
      <c r="K51" s="601">
        <v>31</v>
      </c>
      <c r="L51" s="601">
        <v>7</v>
      </c>
      <c r="M51" s="601">
        <v>3</v>
      </c>
      <c r="N51" s="601"/>
      <c r="O51" s="601">
        <v>123</v>
      </c>
    </row>
    <row r="52" spans="1:15" ht="18" x14ac:dyDescent="0.25">
      <c r="A52" s="556" t="s">
        <v>297</v>
      </c>
      <c r="B52"/>
      <c r="F52" s="581"/>
      <c r="G52" s="581"/>
      <c r="H52" s="601"/>
      <c r="I52" s="601"/>
      <c r="J52" s="601"/>
      <c r="K52" s="601"/>
      <c r="L52" s="601"/>
      <c r="M52" s="601"/>
      <c r="N52" s="601"/>
      <c r="O52" s="601"/>
    </row>
    <row r="53" spans="1:15" ht="18" x14ac:dyDescent="0.25">
      <c r="A53" s="557"/>
      <c r="B53" s="558"/>
      <c r="C53" s="610"/>
      <c r="D53" s="610"/>
      <c r="E53" s="610"/>
      <c r="F53" s="611"/>
      <c r="G53" s="611"/>
      <c r="H53" s="612"/>
      <c r="I53" s="612"/>
      <c r="J53" s="612"/>
      <c r="K53" s="612"/>
      <c r="L53" s="612"/>
      <c r="M53" s="612"/>
      <c r="N53" s="612"/>
      <c r="O53" s="612"/>
    </row>
    <row r="54" spans="1:15" ht="18" x14ac:dyDescent="0.25">
      <c r="A54" s="559" t="s">
        <v>298</v>
      </c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5" ht="18" x14ac:dyDescent="0.25">
      <c r="A55" s="560"/>
      <c r="B55"/>
      <c r="F55" s="581"/>
      <c r="G55" s="581"/>
      <c r="H55" s="601"/>
      <c r="I55" s="601"/>
      <c r="J55" s="601"/>
      <c r="K55" s="601"/>
      <c r="L55" s="601"/>
      <c r="M55" s="601"/>
      <c r="N55" s="601"/>
      <c r="O55" s="601"/>
    </row>
    <row r="56" spans="1:15" ht="18" x14ac:dyDescent="0.25">
      <c r="A56" s="555" t="s">
        <v>299</v>
      </c>
      <c r="B56"/>
      <c r="F56" s="581"/>
      <c r="G56" s="581"/>
      <c r="H56" s="601">
        <v>645</v>
      </c>
      <c r="I56" s="601">
        <v>262</v>
      </c>
      <c r="J56" s="601">
        <v>383</v>
      </c>
      <c r="K56" s="601">
        <v>265</v>
      </c>
      <c r="L56" s="601">
        <v>49</v>
      </c>
      <c r="M56" s="601"/>
      <c r="N56" s="601"/>
      <c r="O56" s="601">
        <v>69</v>
      </c>
    </row>
    <row r="57" spans="1:15" ht="18" x14ac:dyDescent="0.25">
      <c r="A57" s="556" t="s">
        <v>300</v>
      </c>
      <c r="B57"/>
      <c r="F57" s="581"/>
      <c r="G57" s="581"/>
      <c r="H57" s="601"/>
      <c r="I57" s="601"/>
      <c r="J57" s="601"/>
      <c r="K57" s="601"/>
      <c r="L57" s="601"/>
      <c r="M57" s="601"/>
      <c r="N57" s="601"/>
      <c r="O57" s="601"/>
    </row>
    <row r="58" spans="1:15" ht="18" x14ac:dyDescent="0.25">
      <c r="A58" s="557"/>
      <c r="B58" s="558"/>
      <c r="C58" s="610"/>
      <c r="D58" s="610"/>
      <c r="E58" s="610"/>
      <c r="F58" s="611"/>
      <c r="G58" s="611"/>
      <c r="H58" s="612"/>
      <c r="I58" s="612"/>
      <c r="J58" s="612"/>
      <c r="K58" s="612"/>
      <c r="L58" s="612"/>
      <c r="M58" s="612"/>
      <c r="N58" s="612"/>
      <c r="O58" s="612"/>
    </row>
    <row r="59" spans="1:15" ht="18" x14ac:dyDescent="0.25">
      <c r="A59" s="559" t="s">
        <v>301</v>
      </c>
      <c r="B59"/>
      <c r="F59" s="581"/>
      <c r="G59" s="581"/>
      <c r="H59" s="601"/>
      <c r="I59" s="601"/>
      <c r="J59" s="601"/>
      <c r="K59" s="601"/>
      <c r="L59" s="601"/>
      <c r="M59" s="601"/>
      <c r="N59" s="601"/>
      <c r="O59" s="601"/>
    </row>
    <row r="60" spans="1:15" ht="18" x14ac:dyDescent="0.25">
      <c r="A60" s="560"/>
      <c r="B60"/>
      <c r="F60" s="581"/>
      <c r="G60" s="581"/>
      <c r="H60" s="601"/>
      <c r="I60" s="601"/>
      <c r="J60" s="601"/>
      <c r="K60" s="601"/>
      <c r="L60" s="601"/>
      <c r="M60" s="601"/>
      <c r="N60" s="601"/>
      <c r="O60" s="601"/>
    </row>
    <row r="61" spans="1:15" ht="18" x14ac:dyDescent="0.25">
      <c r="A61" s="555" t="s">
        <v>302</v>
      </c>
      <c r="B61"/>
      <c r="F61" s="581"/>
      <c r="G61" s="581"/>
      <c r="H61" s="601">
        <v>5979</v>
      </c>
      <c r="I61" s="601">
        <v>4190</v>
      </c>
      <c r="J61" s="601">
        <v>1789</v>
      </c>
      <c r="K61" s="601">
        <v>389</v>
      </c>
      <c r="L61" s="601">
        <v>74</v>
      </c>
      <c r="M61" s="601">
        <v>8</v>
      </c>
      <c r="N61" s="601"/>
      <c r="O61" s="601">
        <v>1318</v>
      </c>
    </row>
    <row r="62" spans="1:15" ht="18" x14ac:dyDescent="0.25">
      <c r="A62" s="556" t="s">
        <v>303</v>
      </c>
      <c r="B62"/>
      <c r="F62" s="581"/>
      <c r="G62" s="581"/>
      <c r="H62" s="601"/>
      <c r="I62" s="601"/>
      <c r="J62" s="601"/>
      <c r="K62" s="601"/>
      <c r="L62" s="601"/>
      <c r="M62" s="601"/>
      <c r="N62" s="601"/>
      <c r="O62" s="601"/>
    </row>
    <row r="63" spans="1:15" ht="18" x14ac:dyDescent="0.25">
      <c r="A63" s="557"/>
      <c r="B63" s="558"/>
      <c r="C63" s="610"/>
      <c r="D63" s="610"/>
      <c r="E63" s="610"/>
      <c r="F63" s="611"/>
      <c r="G63" s="611"/>
      <c r="H63" s="612"/>
      <c r="I63" s="612"/>
      <c r="J63" s="612"/>
      <c r="K63" s="612"/>
      <c r="L63" s="612"/>
      <c r="M63" s="612"/>
      <c r="N63" s="612"/>
      <c r="O63" s="612"/>
    </row>
    <row r="64" spans="1:15" ht="18" x14ac:dyDescent="0.25">
      <c r="A64" s="559" t="s">
        <v>304</v>
      </c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</row>
    <row r="65" spans="1:15" ht="18" x14ac:dyDescent="0.25">
      <c r="A65" s="560"/>
      <c r="B65"/>
      <c r="F65" s="581"/>
      <c r="G65" s="581"/>
      <c r="H65" s="601"/>
      <c r="I65" s="601"/>
      <c r="J65" s="601"/>
      <c r="K65" s="601"/>
      <c r="L65" s="601"/>
      <c r="M65" s="601"/>
      <c r="N65" s="601"/>
      <c r="O65" s="601"/>
    </row>
    <row r="66" spans="1:15" ht="18" x14ac:dyDescent="0.25">
      <c r="A66" s="555" t="s">
        <v>305</v>
      </c>
      <c r="B66"/>
      <c r="F66" s="581"/>
      <c r="G66" s="581"/>
      <c r="H66" s="602">
        <v>491</v>
      </c>
      <c r="I66" s="601">
        <v>124</v>
      </c>
      <c r="J66" s="602">
        <v>367</v>
      </c>
      <c r="K66" s="601">
        <v>69</v>
      </c>
      <c r="L66" s="601">
        <v>14</v>
      </c>
      <c r="M66" s="601">
        <v>1</v>
      </c>
      <c r="N66" s="601"/>
      <c r="O66" s="601">
        <v>283</v>
      </c>
    </row>
    <row r="67" spans="1:15" ht="18" x14ac:dyDescent="0.25">
      <c r="A67" s="556" t="s">
        <v>306</v>
      </c>
      <c r="B67"/>
      <c r="F67" s="581"/>
      <c r="G67" s="581"/>
      <c r="H67" s="601"/>
      <c r="I67" s="601"/>
      <c r="J67" s="601"/>
      <c r="K67" s="601"/>
      <c r="L67" s="601"/>
      <c r="M67" s="601"/>
      <c r="N67" s="601"/>
      <c r="O67" s="601"/>
    </row>
    <row r="68" spans="1:15" ht="18" x14ac:dyDescent="0.25">
      <c r="A68" s="561"/>
      <c r="B68" s="558"/>
      <c r="C68" s="610"/>
      <c r="D68" s="610"/>
      <c r="E68" s="610"/>
      <c r="F68" s="611"/>
      <c r="G68" s="611"/>
      <c r="H68" s="612"/>
      <c r="I68" s="612"/>
      <c r="J68" s="612"/>
      <c r="K68" s="612"/>
      <c r="L68" s="612"/>
      <c r="M68" s="612"/>
      <c r="N68" s="612"/>
      <c r="O68" s="612"/>
    </row>
    <row r="69" spans="1:15" ht="18" x14ac:dyDescent="0.25">
      <c r="A69" s="559" t="s">
        <v>307</v>
      </c>
      <c r="B69" s="562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60"/>
      <c r="B70"/>
      <c r="F70" s="581"/>
      <c r="G70" s="581"/>
      <c r="H70" s="601"/>
      <c r="I70" s="601"/>
      <c r="J70" s="601"/>
      <c r="K70" s="601"/>
      <c r="L70" s="601"/>
      <c r="M70" s="601"/>
      <c r="N70" s="601"/>
      <c r="O70" s="601"/>
    </row>
    <row r="71" spans="1:15" ht="18" x14ac:dyDescent="0.25">
      <c r="A71" s="555" t="s">
        <v>308</v>
      </c>
      <c r="B71"/>
      <c r="F71" s="581"/>
      <c r="G71" s="581"/>
      <c r="H71" s="601">
        <v>12403</v>
      </c>
      <c r="I71" s="601">
        <v>5619</v>
      </c>
      <c r="J71" s="602">
        <v>6784</v>
      </c>
      <c r="K71" s="602">
        <v>1982</v>
      </c>
      <c r="L71" s="601">
        <v>396</v>
      </c>
      <c r="M71" s="601">
        <v>126</v>
      </c>
      <c r="N71" s="601"/>
      <c r="O71" s="601">
        <v>4280</v>
      </c>
    </row>
    <row r="72" spans="1:15" ht="18" x14ac:dyDescent="0.25">
      <c r="A72" s="556" t="s">
        <v>309</v>
      </c>
      <c r="B72"/>
      <c r="F72" s="581"/>
      <c r="G72" s="581"/>
      <c r="H72" s="601"/>
      <c r="I72" s="601"/>
      <c r="J72" s="601"/>
      <c r="K72" s="601"/>
      <c r="L72" s="601"/>
      <c r="M72" s="601"/>
      <c r="N72" s="601"/>
      <c r="O72" s="601"/>
    </row>
    <row r="73" spans="1:15" ht="18" x14ac:dyDescent="0.25">
      <c r="A73" s="688"/>
      <c r="F73" s="581"/>
      <c r="G73" s="581"/>
      <c r="H73" s="601"/>
      <c r="I73" s="601"/>
      <c r="J73" s="601"/>
      <c r="K73" s="601"/>
      <c r="L73" s="601"/>
      <c r="M73" s="601"/>
      <c r="N73" s="601"/>
      <c r="O73" s="601"/>
    </row>
    <row r="74" spans="1:15" ht="18" x14ac:dyDescent="0.25">
      <c r="A74" s="557"/>
      <c r="B74" s="558"/>
      <c r="C74" s="610"/>
      <c r="D74" s="610"/>
      <c r="E74" s="610"/>
      <c r="F74" s="611"/>
      <c r="G74" s="611"/>
      <c r="H74" s="612"/>
      <c r="I74" s="612"/>
      <c r="J74" s="612"/>
      <c r="K74" s="612"/>
      <c r="L74" s="612"/>
      <c r="M74" s="612"/>
      <c r="N74" s="612"/>
      <c r="O74" s="612"/>
    </row>
    <row r="75" spans="1:15" ht="18" x14ac:dyDescent="0.25">
      <c r="A75" s="559" t="s">
        <v>310</v>
      </c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60"/>
      <c r="B76"/>
      <c r="F76" s="581"/>
      <c r="G76" s="581"/>
      <c r="H76" s="601"/>
      <c r="I76" s="601"/>
      <c r="J76" s="601"/>
      <c r="K76" s="601"/>
      <c r="L76" s="601"/>
      <c r="M76" s="601"/>
      <c r="N76" s="601"/>
      <c r="O76" s="601"/>
    </row>
    <row r="77" spans="1:15" ht="18" x14ac:dyDescent="0.25">
      <c r="A77" s="555" t="s">
        <v>311</v>
      </c>
      <c r="B77"/>
      <c r="F77" s="581"/>
      <c r="G77" s="581"/>
      <c r="H77" s="601">
        <v>77848</v>
      </c>
      <c r="I77" s="601">
        <v>22556</v>
      </c>
      <c r="J77" s="601">
        <v>55292</v>
      </c>
      <c r="K77" s="601">
        <v>34056</v>
      </c>
      <c r="L77" s="601">
        <v>5022</v>
      </c>
      <c r="M77" s="601">
        <v>354</v>
      </c>
      <c r="N77" s="601"/>
      <c r="O77" s="601">
        <v>15860</v>
      </c>
    </row>
    <row r="78" spans="1:15" ht="18" x14ac:dyDescent="0.25">
      <c r="A78" s="555" t="s">
        <v>312</v>
      </c>
      <c r="B78"/>
      <c r="F78" s="581"/>
      <c r="G78" s="581"/>
      <c r="H78" s="601"/>
      <c r="I78" s="601"/>
      <c r="J78" s="601"/>
      <c r="K78" s="601"/>
      <c r="L78" s="601"/>
      <c r="M78" s="601"/>
      <c r="N78" s="601"/>
      <c r="O78" s="601"/>
    </row>
    <row r="79" spans="1:15" ht="18" x14ac:dyDescent="0.25">
      <c r="A79" s="555" t="s">
        <v>313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6" t="s">
        <v>314</v>
      </c>
      <c r="B80"/>
      <c r="F80" s="581"/>
      <c r="G80" s="581"/>
      <c r="H80" s="601"/>
      <c r="I80" s="601"/>
      <c r="J80" s="601"/>
      <c r="K80" s="601"/>
      <c r="L80" s="601"/>
      <c r="M80" s="601"/>
      <c r="N80" s="601"/>
      <c r="O80" s="601"/>
    </row>
    <row r="81" spans="1:15" ht="18" x14ac:dyDescent="0.25">
      <c r="A81" s="557"/>
      <c r="B81" s="558"/>
      <c r="C81" s="610"/>
      <c r="D81" s="610"/>
      <c r="E81" s="610"/>
      <c r="F81" s="611"/>
      <c r="G81" s="611"/>
      <c r="H81" s="612"/>
      <c r="I81" s="612"/>
      <c r="J81" s="612"/>
      <c r="K81" s="612"/>
      <c r="L81" s="612"/>
      <c r="M81" s="612"/>
      <c r="N81" s="612"/>
      <c r="O81" s="612"/>
    </row>
    <row r="82" spans="1:15" ht="18" x14ac:dyDescent="0.25">
      <c r="A82" s="559" t="s">
        <v>315</v>
      </c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60"/>
      <c r="B83"/>
      <c r="F83" s="581"/>
      <c r="G83" s="581"/>
      <c r="H83" s="601"/>
      <c r="I83" s="601"/>
      <c r="J83" s="601"/>
      <c r="K83" s="601"/>
      <c r="L83" s="601"/>
      <c r="M83" s="601"/>
      <c r="N83" s="601"/>
      <c r="O83" s="601"/>
    </row>
    <row r="84" spans="1:15" ht="18" x14ac:dyDescent="0.25">
      <c r="A84" s="555" t="s">
        <v>316</v>
      </c>
      <c r="B84"/>
      <c r="F84" s="581"/>
      <c r="G84" s="581"/>
      <c r="H84" s="602">
        <v>50499</v>
      </c>
      <c r="I84" s="601">
        <v>8409</v>
      </c>
      <c r="J84" s="601">
        <v>42090</v>
      </c>
      <c r="K84" s="601">
        <v>32940</v>
      </c>
      <c r="L84" s="601">
        <v>5712</v>
      </c>
      <c r="M84" s="601">
        <v>115</v>
      </c>
      <c r="N84" s="601"/>
      <c r="O84" s="601">
        <v>3323</v>
      </c>
    </row>
    <row r="85" spans="1:15" ht="18" x14ac:dyDescent="0.25">
      <c r="A85" s="556" t="s">
        <v>317</v>
      </c>
      <c r="B85"/>
      <c r="F85" s="581"/>
      <c r="G85" s="581"/>
      <c r="H85" s="601"/>
      <c r="I85" s="601"/>
      <c r="J85" s="601"/>
      <c r="K85" s="601"/>
      <c r="L85" s="601"/>
      <c r="M85" s="601"/>
      <c r="N85" s="601"/>
      <c r="O85" s="601"/>
    </row>
    <row r="86" spans="1:15" ht="18" x14ac:dyDescent="0.25">
      <c r="A86" s="557"/>
      <c r="B86" s="558"/>
      <c r="C86" s="610"/>
      <c r="D86" s="610"/>
      <c r="E86" s="610"/>
      <c r="F86" s="611"/>
      <c r="G86" s="611"/>
      <c r="H86" s="612"/>
      <c r="I86" s="612"/>
      <c r="J86" s="612"/>
      <c r="K86" s="612"/>
      <c r="L86" s="612"/>
      <c r="M86" s="612"/>
      <c r="N86" s="612"/>
      <c r="O86" s="612"/>
    </row>
    <row r="87" spans="1:15" ht="18" x14ac:dyDescent="0.25">
      <c r="A87" s="559" t="s">
        <v>318</v>
      </c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60"/>
      <c r="B88"/>
      <c r="F88" s="581"/>
      <c r="G88" s="581"/>
      <c r="H88" s="601"/>
      <c r="I88" s="601"/>
      <c r="J88" s="601"/>
      <c r="K88" s="601"/>
      <c r="L88" s="601"/>
      <c r="M88" s="601"/>
      <c r="N88" s="601"/>
      <c r="O88" s="601"/>
    </row>
    <row r="89" spans="1:15" ht="18" x14ac:dyDescent="0.25">
      <c r="A89" s="555" t="s">
        <v>319</v>
      </c>
      <c r="B89"/>
      <c r="F89" s="581"/>
      <c r="G89" s="581"/>
      <c r="H89" s="601">
        <v>32729</v>
      </c>
      <c r="I89" s="601">
        <v>12400</v>
      </c>
      <c r="J89" s="602">
        <v>20329</v>
      </c>
      <c r="K89" s="602">
        <v>14643</v>
      </c>
      <c r="L89" s="601">
        <v>3110</v>
      </c>
      <c r="M89" s="601">
        <v>307</v>
      </c>
      <c r="N89" s="601"/>
      <c r="O89" s="601">
        <v>2269</v>
      </c>
    </row>
    <row r="90" spans="1:15" ht="18" x14ac:dyDescent="0.25">
      <c r="A90" s="556" t="s">
        <v>320</v>
      </c>
      <c r="B90"/>
      <c r="F90" s="581"/>
      <c r="G90" s="581"/>
      <c r="H90" s="601"/>
      <c r="I90" s="601"/>
      <c r="J90" s="601"/>
      <c r="K90" s="601"/>
      <c r="L90" s="601"/>
      <c r="M90" s="601"/>
      <c r="N90" s="601"/>
      <c r="O90" s="601"/>
    </row>
    <row r="91" spans="1:15" ht="18" x14ac:dyDescent="0.25">
      <c r="A91" s="566"/>
      <c r="B91" s="558"/>
      <c r="C91" s="610"/>
      <c r="D91" s="610"/>
      <c r="E91" s="610"/>
      <c r="F91" s="611"/>
      <c r="G91" s="611"/>
      <c r="H91" s="612"/>
      <c r="I91" s="612"/>
      <c r="J91" s="612"/>
      <c r="K91" s="612"/>
      <c r="L91" s="612"/>
      <c r="M91" s="612"/>
      <c r="N91" s="612"/>
      <c r="O91" s="612"/>
    </row>
    <row r="92" spans="1:15" ht="18" x14ac:dyDescent="0.25">
      <c r="A92" s="559" t="s">
        <v>321</v>
      </c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60"/>
      <c r="B93"/>
      <c r="F93" s="581"/>
      <c r="G93" s="581"/>
      <c r="H93" s="601"/>
      <c r="I93" s="601"/>
      <c r="J93" s="601"/>
      <c r="K93" s="601"/>
      <c r="L93" s="601"/>
      <c r="M93" s="601"/>
      <c r="N93" s="601"/>
      <c r="O93" s="601"/>
    </row>
    <row r="94" spans="1:15" ht="18" x14ac:dyDescent="0.25">
      <c r="A94" s="555" t="s">
        <v>322</v>
      </c>
      <c r="B94"/>
      <c r="F94" s="581"/>
      <c r="G94" s="581"/>
      <c r="H94" s="601">
        <v>11168</v>
      </c>
      <c r="I94" s="601">
        <v>5081</v>
      </c>
      <c r="J94" s="602">
        <v>6087</v>
      </c>
      <c r="K94" s="601">
        <v>3195</v>
      </c>
      <c r="L94" s="601">
        <v>552</v>
      </c>
      <c r="M94" s="601">
        <v>125</v>
      </c>
      <c r="N94" s="601"/>
      <c r="O94" s="601">
        <v>2215</v>
      </c>
    </row>
    <row r="95" spans="1:15" s="580" customFormat="1" ht="18" x14ac:dyDescent="0.25">
      <c r="A95" s="555" t="s">
        <v>323</v>
      </c>
      <c r="B95" s="552"/>
      <c r="F95" s="581"/>
      <c r="G95" s="581"/>
      <c r="H95" s="627"/>
      <c r="I95" s="627"/>
      <c r="J95" s="601"/>
      <c r="K95" s="601"/>
      <c r="L95" s="601"/>
      <c r="M95" s="601"/>
      <c r="N95" s="601"/>
      <c r="O95" s="601"/>
    </row>
    <row r="96" spans="1:15" ht="18" x14ac:dyDescent="0.25">
      <c r="A96" s="556" t="s">
        <v>324</v>
      </c>
      <c r="B96"/>
      <c r="F96" s="581"/>
      <c r="G96" s="581"/>
      <c r="H96" s="627"/>
      <c r="I96" s="627"/>
      <c r="J96" s="601"/>
      <c r="K96" s="601"/>
      <c r="L96" s="601"/>
      <c r="M96" s="601"/>
      <c r="N96" s="601"/>
      <c r="O96" s="601"/>
    </row>
    <row r="97" spans="1:15" ht="18" x14ac:dyDescent="0.25">
      <c r="A97" s="688"/>
      <c r="F97" s="581"/>
      <c r="G97" s="581"/>
      <c r="H97" s="627"/>
      <c r="I97" s="627"/>
      <c r="J97" s="601"/>
      <c r="K97" s="601"/>
      <c r="L97" s="601"/>
      <c r="M97" s="601"/>
      <c r="N97" s="601"/>
      <c r="O97" s="601"/>
    </row>
    <row r="98" spans="1:15" ht="15.75" x14ac:dyDescent="0.25">
      <c r="A98" s="687"/>
      <c r="B98" s="563"/>
      <c r="C98" s="614"/>
      <c r="D98" s="614"/>
      <c r="E98" s="614"/>
      <c r="F98" s="614"/>
      <c r="G98" s="611"/>
      <c r="H98" s="672"/>
      <c r="I98" s="672"/>
      <c r="J98" s="673"/>
      <c r="K98" s="673"/>
      <c r="L98" s="673"/>
      <c r="M98" s="673"/>
      <c r="N98" s="673"/>
      <c r="O98" s="673"/>
    </row>
    <row r="99" spans="1:15" ht="18" x14ac:dyDescent="0.25">
      <c r="A99" s="559" t="s">
        <v>325</v>
      </c>
      <c r="B99"/>
      <c r="F99" s="581"/>
      <c r="G99" s="581"/>
      <c r="H99" s="627"/>
      <c r="I99" s="627"/>
      <c r="J99" s="624"/>
      <c r="K99" s="624"/>
      <c r="L99" s="624"/>
      <c r="M99" s="624"/>
      <c r="N99" s="674"/>
      <c r="O99" s="624"/>
    </row>
    <row r="100" spans="1:15" ht="18" x14ac:dyDescent="0.25">
      <c r="A100" s="560"/>
      <c r="B100"/>
      <c r="F100" s="581"/>
      <c r="G100" s="581"/>
      <c r="H100" s="627"/>
      <c r="I100" s="627"/>
      <c r="J100" s="624"/>
      <c r="K100" s="624"/>
      <c r="L100" s="624"/>
      <c r="M100" s="624"/>
      <c r="N100" s="624"/>
      <c r="O100" s="624"/>
    </row>
    <row r="101" spans="1:15" ht="18" x14ac:dyDescent="0.25">
      <c r="A101" s="555" t="s">
        <v>326</v>
      </c>
      <c r="B101"/>
      <c r="F101" s="581"/>
      <c r="G101" s="581"/>
      <c r="H101" s="627"/>
      <c r="I101" s="627"/>
      <c r="J101" s="624"/>
      <c r="K101" s="624"/>
      <c r="L101" s="624"/>
      <c r="M101" s="624"/>
      <c r="N101" s="624"/>
      <c r="O101" s="624"/>
    </row>
    <row r="102" spans="1:15" ht="18.75" x14ac:dyDescent="0.3">
      <c r="A102" s="555" t="s">
        <v>327</v>
      </c>
      <c r="B102" s="564"/>
      <c r="C102" s="616"/>
      <c r="F102" s="581"/>
      <c r="G102" s="581"/>
      <c r="H102" s="627"/>
      <c r="I102" s="627"/>
      <c r="J102" s="624"/>
      <c r="K102" s="624"/>
      <c r="L102" s="624"/>
      <c r="M102" s="624"/>
      <c r="N102" s="624"/>
      <c r="O102" s="624"/>
    </row>
    <row r="103" spans="1:15" ht="18" x14ac:dyDescent="0.25">
      <c r="A103" s="556" t="s">
        <v>328</v>
      </c>
      <c r="B103" s="565"/>
      <c r="C103" s="617"/>
      <c r="D103" s="618"/>
      <c r="F103" s="581"/>
      <c r="G103" s="581"/>
      <c r="H103" s="627"/>
      <c r="I103" s="627"/>
      <c r="J103" s="624"/>
      <c r="K103" s="624"/>
      <c r="L103" s="624"/>
      <c r="M103" s="624"/>
      <c r="N103" s="624"/>
      <c r="O103" s="624"/>
    </row>
    <row r="104" spans="1:15" ht="18" x14ac:dyDescent="0.25">
      <c r="A104" s="688"/>
      <c r="C104" s="617"/>
      <c r="D104" s="618"/>
      <c r="F104" s="581"/>
      <c r="G104" s="581"/>
      <c r="H104" s="627"/>
      <c r="I104" s="627"/>
      <c r="J104" s="624"/>
      <c r="K104" s="624"/>
      <c r="L104" s="624"/>
      <c r="M104" s="624"/>
      <c r="N104" s="624"/>
      <c r="O104" s="624"/>
    </row>
    <row r="105" spans="1:15" ht="18" x14ac:dyDescent="0.25">
      <c r="A105" s="620"/>
      <c r="B105" s="621"/>
      <c r="C105" s="621"/>
      <c r="D105" s="621"/>
      <c r="E105" s="621"/>
      <c r="F105" s="622"/>
      <c r="G105" s="622"/>
      <c r="H105" s="675"/>
      <c r="I105" s="675"/>
      <c r="J105" s="628"/>
      <c r="K105" s="628"/>
      <c r="L105" s="628"/>
      <c r="M105" s="628"/>
      <c r="N105" s="628"/>
      <c r="O105" s="628"/>
    </row>
    <row r="106" spans="1:15" x14ac:dyDescent="0.2">
      <c r="A106" s="580"/>
    </row>
    <row r="108" spans="1:15" x14ac:dyDescent="0.2">
      <c r="A108" s="632"/>
    </row>
  </sheetData>
  <mergeCells count="1">
    <mergeCell ref="A10:G10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5" orientation="portrait" horizontalDpi="300" verticalDpi="300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P106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9.5703125" style="568" customWidth="1"/>
    <col min="12" max="12" width="16.85546875" style="568" customWidth="1"/>
    <col min="13" max="15" width="16.7109375" style="568" customWidth="1"/>
    <col min="16" max="16" width="10.85546875" style="568" bestFit="1" customWidth="1"/>
    <col min="17" max="16384" width="9.140625" style="568"/>
  </cols>
  <sheetData>
    <row r="1" spans="1:16" ht="26.25" x14ac:dyDescent="0.4">
      <c r="A1" s="567" t="s">
        <v>357</v>
      </c>
      <c r="D1" s="569" t="s">
        <v>358</v>
      </c>
      <c r="G1" s="570"/>
    </row>
    <row r="2" spans="1:16" ht="26.25" x14ac:dyDescent="0.4">
      <c r="A2" s="571"/>
      <c r="D2" s="569" t="s">
        <v>359</v>
      </c>
      <c r="G2" s="572"/>
    </row>
    <row r="3" spans="1:16" ht="23.25" x14ac:dyDescent="0.35">
      <c r="A3" s="571"/>
      <c r="D3" s="573" t="s">
        <v>360</v>
      </c>
      <c r="G3" s="572"/>
    </row>
    <row r="4" spans="1:16" ht="23.25" x14ac:dyDescent="0.35">
      <c r="A4" s="571"/>
      <c r="D4" s="573" t="s">
        <v>361</v>
      </c>
      <c r="G4" s="572"/>
    </row>
    <row r="5" spans="1:16" ht="26.25" x14ac:dyDescent="0.4">
      <c r="A5" s="574"/>
      <c r="B5" s="575"/>
      <c r="C5" s="576"/>
      <c r="D5" s="575"/>
      <c r="E5" s="575"/>
      <c r="F5" s="575"/>
      <c r="G5" s="577" t="s">
        <v>341</v>
      </c>
      <c r="H5" s="577"/>
      <c r="I5" s="577"/>
      <c r="J5" s="577"/>
      <c r="K5" s="575"/>
      <c r="L5" s="578" t="s">
        <v>335</v>
      </c>
      <c r="M5" s="575"/>
      <c r="N5" s="575"/>
      <c r="O5" s="575"/>
    </row>
    <row r="6" spans="1:16" s="580" customFormat="1" ht="15" x14ac:dyDescent="0.2">
      <c r="A6" s="579"/>
      <c r="G6" s="581"/>
      <c r="H6" s="582"/>
      <c r="I6" s="582"/>
      <c r="J6" s="582"/>
      <c r="K6" s="583"/>
      <c r="L6" s="582"/>
      <c r="M6" s="582"/>
      <c r="N6" s="582"/>
      <c r="O6" s="582"/>
    </row>
    <row r="7" spans="1:16" ht="15.75" x14ac:dyDescent="0.25">
      <c r="A7" s="579"/>
      <c r="B7" s="580"/>
      <c r="C7" s="580"/>
      <c r="D7" s="580"/>
      <c r="E7" s="580"/>
      <c r="F7" s="581"/>
      <c r="G7" s="581"/>
      <c r="H7" s="582"/>
      <c r="I7" s="582"/>
      <c r="J7" s="582"/>
      <c r="K7" s="666" t="s">
        <v>235</v>
      </c>
      <c r="L7" s="584" t="s">
        <v>236</v>
      </c>
      <c r="M7" s="584" t="s">
        <v>237</v>
      </c>
      <c r="N7" s="584" t="s">
        <v>238</v>
      </c>
      <c r="O7" s="584" t="s">
        <v>239</v>
      </c>
    </row>
    <row r="8" spans="1:16" ht="15.75" x14ac:dyDescent="0.25">
      <c r="A8" s="579"/>
      <c r="B8" s="580"/>
      <c r="C8" s="580"/>
      <c r="D8" s="580"/>
      <c r="E8" s="580"/>
      <c r="F8" s="581"/>
      <c r="G8" s="581"/>
      <c r="H8" s="584" t="s">
        <v>240</v>
      </c>
      <c r="I8" s="584" t="s">
        <v>241</v>
      </c>
      <c r="J8" s="584" t="s">
        <v>242</v>
      </c>
      <c r="K8" s="584" t="s">
        <v>243</v>
      </c>
      <c r="L8" s="585" t="s">
        <v>244</v>
      </c>
      <c r="M8" s="585" t="s">
        <v>245</v>
      </c>
      <c r="N8" s="585" t="s">
        <v>246</v>
      </c>
      <c r="O8" s="585" t="s">
        <v>247</v>
      </c>
    </row>
    <row r="9" spans="1:16" ht="21" customHeight="1" x14ac:dyDescent="0.3">
      <c r="A9" s="1054" t="s">
        <v>248</v>
      </c>
      <c r="B9" s="1055"/>
      <c r="C9" s="1055"/>
      <c r="D9" s="1055"/>
      <c r="E9" s="1055"/>
      <c r="F9" s="1055"/>
      <c r="G9" s="1056"/>
      <c r="H9" s="585" t="s">
        <v>249</v>
      </c>
      <c r="I9" s="585" t="s">
        <v>250</v>
      </c>
      <c r="J9" s="585" t="s">
        <v>251</v>
      </c>
      <c r="K9" s="584" t="s">
        <v>252</v>
      </c>
      <c r="L9" s="585" t="s">
        <v>253</v>
      </c>
      <c r="M9" s="585" t="s">
        <v>254</v>
      </c>
      <c r="N9" s="585" t="s">
        <v>254</v>
      </c>
      <c r="O9" s="585" t="s">
        <v>255</v>
      </c>
    </row>
    <row r="10" spans="1:16" ht="15.75" x14ac:dyDescent="0.25">
      <c r="A10" s="579"/>
      <c r="B10" s="580"/>
      <c r="C10" s="580"/>
      <c r="D10" s="580"/>
      <c r="E10" s="580"/>
      <c r="F10" s="581"/>
      <c r="G10" s="581"/>
      <c r="H10" s="588" t="s">
        <v>256</v>
      </c>
      <c r="I10" s="588" t="s">
        <v>257</v>
      </c>
      <c r="J10" s="585" t="s">
        <v>258</v>
      </c>
      <c r="K10" s="588" t="s">
        <v>259</v>
      </c>
      <c r="L10" s="588" t="s">
        <v>260</v>
      </c>
      <c r="M10" s="588" t="s">
        <v>261</v>
      </c>
      <c r="N10" s="588" t="s">
        <v>262</v>
      </c>
      <c r="O10" s="588" t="s">
        <v>263</v>
      </c>
    </row>
    <row r="11" spans="1:16" ht="15" x14ac:dyDescent="0.2">
      <c r="A11" s="579"/>
      <c r="B11" s="580"/>
      <c r="C11" s="580"/>
      <c r="D11" s="580"/>
      <c r="E11" s="580"/>
      <c r="F11" s="581"/>
      <c r="G11" s="581"/>
      <c r="H11" s="588" t="s">
        <v>264</v>
      </c>
      <c r="I11" s="588" t="s">
        <v>265</v>
      </c>
      <c r="J11" s="588" t="s">
        <v>266</v>
      </c>
      <c r="K11" s="588" t="s">
        <v>267</v>
      </c>
      <c r="L11" s="588" t="s">
        <v>268</v>
      </c>
      <c r="M11" s="588" t="s">
        <v>269</v>
      </c>
      <c r="N11" s="588" t="s">
        <v>270</v>
      </c>
      <c r="O11" s="588" t="s">
        <v>271</v>
      </c>
    </row>
    <row r="12" spans="1:16" ht="15" x14ac:dyDescent="0.2">
      <c r="A12" s="579"/>
      <c r="B12" s="580"/>
      <c r="C12" s="580"/>
      <c r="D12" s="580"/>
      <c r="E12" s="580"/>
      <c r="F12" s="581"/>
      <c r="G12" s="581"/>
      <c r="H12" s="588"/>
      <c r="I12" s="588"/>
      <c r="J12" s="588" t="s">
        <v>272</v>
      </c>
      <c r="K12" s="588" t="s">
        <v>273</v>
      </c>
      <c r="L12" s="588"/>
      <c r="M12" s="588"/>
      <c r="N12" s="588" t="s">
        <v>274</v>
      </c>
      <c r="O12" s="588" t="s">
        <v>272</v>
      </c>
    </row>
    <row r="13" spans="1:16" ht="15.75" thickBot="1" x14ac:dyDescent="0.25">
      <c r="A13" s="589"/>
      <c r="B13" s="590"/>
      <c r="C13" s="590"/>
      <c r="D13" s="590"/>
      <c r="E13" s="590"/>
      <c r="F13" s="591"/>
      <c r="G13" s="591"/>
      <c r="H13" s="592"/>
      <c r="I13" s="592"/>
      <c r="J13" s="594"/>
      <c r="K13" s="594" t="s">
        <v>275</v>
      </c>
      <c r="L13" s="595"/>
      <c r="M13" s="595"/>
      <c r="N13" s="594"/>
      <c r="O13" s="594"/>
    </row>
    <row r="14" spans="1:16" ht="13.5" thickTop="1" x14ac:dyDescent="0.2">
      <c r="A14" s="579"/>
      <c r="B14" s="580"/>
      <c r="C14" s="580"/>
      <c r="D14" s="580"/>
      <c r="E14" s="580"/>
      <c r="F14" s="581"/>
      <c r="G14" s="581"/>
      <c r="H14" s="581"/>
      <c r="I14" s="581"/>
      <c r="J14" s="581"/>
      <c r="K14" s="581"/>
      <c r="L14" s="581"/>
      <c r="M14" s="581"/>
      <c r="N14" s="581"/>
      <c r="O14" s="581"/>
    </row>
    <row r="15" spans="1:16" s="599" customFormat="1" ht="20.25" x14ac:dyDescent="0.3">
      <c r="A15" s="598" t="s">
        <v>45</v>
      </c>
      <c r="F15" s="582"/>
      <c r="G15" s="582"/>
      <c r="H15" s="602">
        <v>478108</v>
      </c>
      <c r="I15" s="601">
        <v>178278</v>
      </c>
      <c r="J15" s="601">
        <v>299830</v>
      </c>
      <c r="K15" s="602">
        <v>27075</v>
      </c>
      <c r="L15" s="602">
        <v>2591</v>
      </c>
      <c r="M15" s="602">
        <v>2375</v>
      </c>
      <c r="N15" s="602">
        <v>5515</v>
      </c>
      <c r="O15" s="601">
        <v>273304</v>
      </c>
    </row>
    <row r="16" spans="1:16" s="599" customFormat="1" ht="18" x14ac:dyDescent="0.25">
      <c r="A16" s="603" t="s">
        <v>55</v>
      </c>
      <c r="B16" s="604"/>
      <c r="C16" s="604"/>
      <c r="D16" s="604"/>
      <c r="E16" s="604"/>
      <c r="F16" s="605"/>
      <c r="G16" s="605"/>
      <c r="H16" s="608"/>
      <c r="I16" s="608"/>
      <c r="J16" s="608"/>
      <c r="K16" s="676"/>
      <c r="L16" s="608"/>
      <c r="M16" s="608"/>
      <c r="N16" s="608"/>
      <c r="O16" s="608"/>
      <c r="P16" s="677"/>
    </row>
    <row r="17" spans="1:15" ht="18" x14ac:dyDescent="0.25">
      <c r="A17" s="553" t="s">
        <v>276</v>
      </c>
      <c r="B17"/>
      <c r="F17" s="581"/>
      <c r="G17" s="581"/>
      <c r="H17" s="601"/>
      <c r="I17" s="601"/>
      <c r="J17" s="601"/>
      <c r="K17" s="601"/>
      <c r="L17" s="601"/>
      <c r="M17" s="601"/>
      <c r="N17" s="601"/>
      <c r="O17" s="601"/>
    </row>
    <row r="18" spans="1:15" ht="18" x14ac:dyDescent="0.25">
      <c r="A18" s="554"/>
      <c r="B18"/>
      <c r="F18" s="581"/>
      <c r="G18" s="581"/>
      <c r="H18" s="601"/>
      <c r="I18" s="601"/>
      <c r="J18" s="601"/>
      <c r="K18" s="601"/>
      <c r="L18" s="601"/>
      <c r="M18" s="601"/>
      <c r="N18" s="601"/>
      <c r="O18" s="601"/>
    </row>
    <row r="19" spans="1:15" ht="18" x14ac:dyDescent="0.25">
      <c r="A19" s="555" t="s">
        <v>277</v>
      </c>
      <c r="B19"/>
      <c r="F19" s="581"/>
      <c r="G19" s="581"/>
      <c r="H19" s="601">
        <v>74054</v>
      </c>
      <c r="I19" s="601">
        <v>40020</v>
      </c>
      <c r="J19" s="601">
        <v>34034</v>
      </c>
      <c r="K19" s="601">
        <v>2795</v>
      </c>
      <c r="L19" s="601">
        <v>241</v>
      </c>
      <c r="M19" s="601">
        <v>568</v>
      </c>
      <c r="N19" s="601">
        <v>5515</v>
      </c>
      <c r="O19" s="601">
        <v>35945</v>
      </c>
    </row>
    <row r="20" spans="1:15" ht="18" x14ac:dyDescent="0.25">
      <c r="A20" s="556" t="s">
        <v>278</v>
      </c>
      <c r="B20"/>
      <c r="F20" s="581"/>
      <c r="G20" s="581"/>
      <c r="H20" s="601"/>
      <c r="I20" s="601"/>
      <c r="J20" s="601"/>
      <c r="K20" s="601"/>
      <c r="L20" s="601"/>
      <c r="M20" s="601"/>
      <c r="N20" s="601"/>
      <c r="O20" s="601"/>
    </row>
    <row r="21" spans="1:15" ht="18" x14ac:dyDescent="0.25">
      <c r="A21" s="557"/>
      <c r="B21" s="558"/>
      <c r="C21" s="610"/>
      <c r="D21" s="610"/>
      <c r="E21" s="610"/>
      <c r="F21" s="611"/>
      <c r="G21" s="611"/>
      <c r="H21" s="612"/>
      <c r="I21" s="612"/>
      <c r="J21" s="612"/>
      <c r="K21" s="612"/>
      <c r="L21" s="612"/>
      <c r="M21" s="612"/>
      <c r="N21" s="612"/>
      <c r="O21" s="612"/>
    </row>
    <row r="22" spans="1:15" ht="18" x14ac:dyDescent="0.25">
      <c r="A22" s="559" t="s">
        <v>279</v>
      </c>
      <c r="B22"/>
      <c r="F22" s="581"/>
      <c r="G22" s="581"/>
      <c r="H22" s="601"/>
      <c r="I22" s="601"/>
      <c r="J22" s="601"/>
      <c r="K22" s="601"/>
      <c r="L22" s="601"/>
      <c r="M22" s="601"/>
      <c r="N22" s="601"/>
      <c r="O22" s="601"/>
    </row>
    <row r="23" spans="1:15" ht="18" x14ac:dyDescent="0.25">
      <c r="A23" s="554"/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5" t="s">
        <v>280</v>
      </c>
      <c r="B24"/>
      <c r="F24" s="581"/>
      <c r="G24" s="581"/>
      <c r="H24" s="601">
        <v>145</v>
      </c>
      <c r="I24" s="601">
        <v>62</v>
      </c>
      <c r="J24" s="601">
        <v>83</v>
      </c>
      <c r="K24" s="601">
        <v>19</v>
      </c>
      <c r="L24" s="601">
        <v>4</v>
      </c>
      <c r="M24" s="601">
        <v>2</v>
      </c>
      <c r="N24" s="601"/>
      <c r="O24" s="601">
        <v>58</v>
      </c>
    </row>
    <row r="25" spans="1:15" ht="18" x14ac:dyDescent="0.25">
      <c r="A25" s="556" t="s">
        <v>281</v>
      </c>
      <c r="B25"/>
      <c r="F25" s="581"/>
      <c r="G25" s="581"/>
      <c r="H25" s="601"/>
      <c r="I25" s="601"/>
      <c r="J25" s="601"/>
      <c r="K25" s="601"/>
      <c r="L25" s="601"/>
      <c r="M25" s="601"/>
      <c r="N25" s="601"/>
      <c r="O25" s="601"/>
    </row>
    <row r="26" spans="1:15" ht="18" x14ac:dyDescent="0.25">
      <c r="A26" s="557"/>
      <c r="B26" s="558"/>
      <c r="C26" s="610"/>
      <c r="D26" s="610"/>
      <c r="E26" s="610"/>
      <c r="F26" s="611"/>
      <c r="G26" s="611"/>
      <c r="H26" s="612"/>
      <c r="I26" s="612"/>
      <c r="J26" s="612"/>
      <c r="K26" s="612"/>
      <c r="L26" s="612"/>
      <c r="M26" s="612"/>
      <c r="N26" s="612"/>
      <c r="O26" s="612"/>
    </row>
    <row r="27" spans="1:15" ht="18" x14ac:dyDescent="0.25">
      <c r="A27" s="559" t="s">
        <v>282</v>
      </c>
      <c r="B27"/>
      <c r="F27" s="581"/>
      <c r="G27" s="581"/>
      <c r="H27" s="601"/>
      <c r="I27" s="601"/>
      <c r="J27" s="601"/>
      <c r="K27" s="601"/>
      <c r="L27" s="601"/>
      <c r="M27" s="601"/>
      <c r="N27" s="601"/>
      <c r="O27" s="601"/>
    </row>
    <row r="28" spans="1:15" ht="18" x14ac:dyDescent="0.25">
      <c r="A28" s="554"/>
      <c r="B28"/>
      <c r="F28" s="581"/>
      <c r="G28" s="581"/>
      <c r="H28" s="601"/>
      <c r="I28" s="601"/>
      <c r="J28" s="601"/>
      <c r="K28" s="601"/>
      <c r="L28" s="601"/>
      <c r="M28" s="601"/>
      <c r="N28" s="601"/>
      <c r="O28" s="601"/>
    </row>
    <row r="29" spans="1:15" ht="18" x14ac:dyDescent="0.25">
      <c r="A29" s="555" t="s">
        <v>283</v>
      </c>
      <c r="B29"/>
      <c r="F29" s="581"/>
      <c r="G29" s="581"/>
      <c r="H29" s="601">
        <v>317</v>
      </c>
      <c r="I29" s="601">
        <v>168</v>
      </c>
      <c r="J29" s="601">
        <v>149</v>
      </c>
      <c r="K29" s="601">
        <v>12</v>
      </c>
      <c r="L29" s="601">
        <v>2</v>
      </c>
      <c r="M29" s="601">
        <v>13</v>
      </c>
      <c r="N29" s="601"/>
      <c r="O29" s="601">
        <v>122</v>
      </c>
    </row>
    <row r="30" spans="1:15" ht="18" x14ac:dyDescent="0.25">
      <c r="A30" s="556" t="s">
        <v>284</v>
      </c>
      <c r="B30"/>
      <c r="F30" s="581"/>
      <c r="G30" s="581"/>
      <c r="H30" s="601"/>
      <c r="I30" s="601"/>
      <c r="J30" s="601"/>
      <c r="K30" s="601"/>
      <c r="L30" s="601"/>
      <c r="M30" s="601"/>
      <c r="N30" s="601"/>
      <c r="O30" s="601"/>
    </row>
    <row r="31" spans="1:15" ht="18" x14ac:dyDescent="0.25">
      <c r="A31" s="557"/>
      <c r="B31" s="558"/>
      <c r="C31" s="610"/>
      <c r="D31" s="610"/>
      <c r="E31" s="610"/>
      <c r="F31" s="611"/>
      <c r="G31" s="611"/>
      <c r="H31" s="612"/>
      <c r="I31" s="612"/>
      <c r="J31" s="612"/>
      <c r="K31" s="612"/>
      <c r="L31" s="612"/>
      <c r="M31" s="612"/>
      <c r="N31" s="612"/>
      <c r="O31" s="612"/>
    </row>
    <row r="32" spans="1:15" ht="18" x14ac:dyDescent="0.25">
      <c r="A32" s="559" t="s">
        <v>285</v>
      </c>
      <c r="B32"/>
      <c r="F32" s="581"/>
      <c r="G32" s="581"/>
      <c r="H32" s="601"/>
      <c r="I32" s="601"/>
      <c r="J32" s="601"/>
      <c r="K32" s="601"/>
      <c r="L32" s="601"/>
      <c r="M32" s="601"/>
      <c r="N32" s="601"/>
      <c r="O32" s="601"/>
    </row>
    <row r="33" spans="1:15" ht="18" x14ac:dyDescent="0.25">
      <c r="A33" s="554"/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5" t="s">
        <v>286</v>
      </c>
      <c r="B34"/>
      <c r="F34" s="581"/>
      <c r="G34" s="581"/>
      <c r="H34" s="601">
        <v>45657</v>
      </c>
      <c r="I34" s="601">
        <v>26322</v>
      </c>
      <c r="J34" s="601">
        <v>19335</v>
      </c>
      <c r="K34" s="601">
        <v>2487</v>
      </c>
      <c r="L34" s="601">
        <v>384</v>
      </c>
      <c r="M34" s="601">
        <v>350</v>
      </c>
      <c r="N34" s="601"/>
      <c r="O34" s="601">
        <v>16114</v>
      </c>
    </row>
    <row r="35" spans="1:15" ht="18" x14ac:dyDescent="0.25">
      <c r="A35" s="556" t="s">
        <v>287</v>
      </c>
      <c r="B35"/>
      <c r="F35" s="581"/>
      <c r="G35" s="581"/>
      <c r="H35" s="601"/>
      <c r="I35" s="601"/>
      <c r="J35" s="601"/>
      <c r="K35" s="601"/>
      <c r="L35" s="601"/>
      <c r="M35" s="601"/>
      <c r="N35" s="601"/>
      <c r="O35" s="601"/>
    </row>
    <row r="36" spans="1:15" ht="18" x14ac:dyDescent="0.25">
      <c r="A36" s="557"/>
      <c r="B36" s="558"/>
      <c r="C36" s="610"/>
      <c r="D36" s="610"/>
      <c r="E36" s="610"/>
      <c r="F36" s="611"/>
      <c r="G36" s="611"/>
      <c r="H36" s="612"/>
      <c r="I36" s="612"/>
      <c r="J36" s="612"/>
      <c r="K36" s="612"/>
      <c r="L36" s="612"/>
      <c r="M36" s="612"/>
      <c r="N36" s="612"/>
      <c r="O36" s="612"/>
    </row>
    <row r="37" spans="1:15" ht="18" x14ac:dyDescent="0.25">
      <c r="A37" s="559" t="s">
        <v>288</v>
      </c>
      <c r="B37"/>
      <c r="F37" s="581"/>
      <c r="G37" s="581"/>
      <c r="H37" s="601"/>
      <c r="I37" s="601"/>
      <c r="J37" s="601"/>
      <c r="K37" s="601"/>
      <c r="L37" s="601"/>
      <c r="M37" s="601"/>
      <c r="N37" s="601"/>
      <c r="O37" s="601"/>
    </row>
    <row r="38" spans="1:15" ht="18" x14ac:dyDescent="0.25">
      <c r="A38" s="554"/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5" t="s">
        <v>289</v>
      </c>
      <c r="B39"/>
      <c r="F39" s="581"/>
      <c r="G39" s="581"/>
      <c r="H39" s="601">
        <v>96</v>
      </c>
      <c r="I39" s="601">
        <v>51</v>
      </c>
      <c r="J39" s="601">
        <v>45</v>
      </c>
      <c r="K39" s="601">
        <v>5</v>
      </c>
      <c r="L39" s="601">
        <v>1</v>
      </c>
      <c r="M39" s="601">
        <v>3</v>
      </c>
      <c r="N39" s="601"/>
      <c r="O39" s="601">
        <v>36</v>
      </c>
    </row>
    <row r="40" spans="1:15" ht="18" x14ac:dyDescent="0.25">
      <c r="A40" s="555" t="s">
        <v>290</v>
      </c>
      <c r="B40"/>
      <c r="F40" s="581"/>
      <c r="G40" s="581"/>
      <c r="H40" s="601"/>
      <c r="I40" s="601"/>
      <c r="J40" s="601"/>
      <c r="K40" s="678"/>
      <c r="L40" s="601"/>
      <c r="M40" s="601"/>
      <c r="N40" s="601"/>
      <c r="O40" s="601"/>
    </row>
    <row r="41" spans="1:15" ht="18" x14ac:dyDescent="0.25">
      <c r="A41" s="556" t="s">
        <v>291</v>
      </c>
      <c r="B41"/>
      <c r="F41" s="581"/>
      <c r="G41" s="581"/>
      <c r="H41" s="601"/>
      <c r="I41" s="601"/>
      <c r="J41" s="601"/>
      <c r="K41" s="601"/>
      <c r="L41" s="601"/>
      <c r="M41" s="601"/>
      <c r="N41" s="601"/>
      <c r="O41" s="601"/>
    </row>
    <row r="42" spans="1:15" ht="18" x14ac:dyDescent="0.25">
      <c r="A42" s="557"/>
      <c r="B42" s="558"/>
      <c r="C42" s="610"/>
      <c r="D42" s="610"/>
      <c r="E42" s="610"/>
      <c r="F42" s="611"/>
      <c r="G42" s="611"/>
      <c r="H42" s="612"/>
      <c r="I42" s="612"/>
      <c r="J42" s="612"/>
      <c r="K42" s="612"/>
      <c r="L42" s="612"/>
      <c r="M42" s="612"/>
      <c r="N42" s="612"/>
      <c r="O42" s="612"/>
    </row>
    <row r="43" spans="1:15" ht="18" x14ac:dyDescent="0.25">
      <c r="A43" s="559" t="s">
        <v>292</v>
      </c>
      <c r="B43"/>
      <c r="F43" s="581"/>
      <c r="G43" s="581"/>
      <c r="H43" s="601"/>
      <c r="I43" s="601"/>
      <c r="J43" s="601"/>
      <c r="K43" s="601"/>
      <c r="L43" s="601"/>
      <c r="M43" s="601"/>
      <c r="N43" s="601"/>
      <c r="O43" s="601"/>
    </row>
    <row r="44" spans="1:15" ht="18" x14ac:dyDescent="0.25">
      <c r="A44" s="554"/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5" t="s">
        <v>293</v>
      </c>
      <c r="B45"/>
      <c r="F45" s="581"/>
      <c r="G45" s="581"/>
      <c r="H45" s="602">
        <v>50748</v>
      </c>
      <c r="I45" s="601">
        <v>21948</v>
      </c>
      <c r="J45" s="602">
        <v>28800</v>
      </c>
      <c r="K45" s="601">
        <v>3064</v>
      </c>
      <c r="L45" s="601">
        <v>501</v>
      </c>
      <c r="M45" s="601">
        <v>250</v>
      </c>
      <c r="N45" s="601"/>
      <c r="O45" s="601">
        <v>24985</v>
      </c>
    </row>
    <row r="46" spans="1:15" ht="18" x14ac:dyDescent="0.25">
      <c r="A46" s="556" t="s">
        <v>294</v>
      </c>
      <c r="B46"/>
      <c r="F46" s="581"/>
      <c r="G46" s="581"/>
      <c r="H46" s="601"/>
      <c r="I46" s="601"/>
      <c r="J46" s="601"/>
      <c r="K46" s="601"/>
      <c r="L46" s="601"/>
      <c r="M46" s="601"/>
      <c r="N46" s="601"/>
      <c r="O46" s="601"/>
    </row>
    <row r="47" spans="1:15" ht="18" x14ac:dyDescent="0.25">
      <c r="A47" s="557"/>
      <c r="B47" s="558"/>
      <c r="C47" s="610"/>
      <c r="D47" s="610"/>
      <c r="E47" s="610"/>
      <c r="F47" s="611"/>
      <c r="G47" s="611"/>
      <c r="H47" s="612"/>
      <c r="I47" s="612"/>
      <c r="J47" s="612"/>
      <c r="K47" s="612"/>
      <c r="L47" s="612"/>
      <c r="M47" s="612"/>
      <c r="N47" s="612"/>
      <c r="O47" s="612"/>
    </row>
    <row r="48" spans="1:15" ht="18" x14ac:dyDescent="0.25">
      <c r="A48" s="559" t="s">
        <v>295</v>
      </c>
      <c r="B48"/>
      <c r="F48" s="581"/>
      <c r="G48" s="581"/>
      <c r="H48" s="601"/>
      <c r="I48" s="601"/>
      <c r="J48" s="601"/>
      <c r="K48" s="601"/>
      <c r="L48" s="601"/>
      <c r="M48" s="601"/>
      <c r="N48" s="601"/>
      <c r="O48" s="601"/>
    </row>
    <row r="49" spans="1:15" ht="18" x14ac:dyDescent="0.25">
      <c r="A49" s="554"/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5" ht="18" x14ac:dyDescent="0.25">
      <c r="A50" s="555" t="s">
        <v>296</v>
      </c>
      <c r="B50"/>
      <c r="F50" s="581"/>
      <c r="G50" s="581"/>
      <c r="H50" s="601">
        <v>136105</v>
      </c>
      <c r="I50" s="601">
        <v>35138</v>
      </c>
      <c r="J50" s="601">
        <v>100967</v>
      </c>
      <c r="K50" s="601">
        <v>10312</v>
      </c>
      <c r="L50" s="601">
        <v>909</v>
      </c>
      <c r="M50" s="601">
        <v>568</v>
      </c>
      <c r="N50" s="601"/>
      <c r="O50" s="601">
        <v>89178</v>
      </c>
    </row>
    <row r="51" spans="1:15" ht="18" x14ac:dyDescent="0.25">
      <c r="A51" s="556" t="s">
        <v>297</v>
      </c>
      <c r="B51"/>
      <c r="F51" s="581"/>
      <c r="G51" s="581"/>
      <c r="H51" s="601"/>
      <c r="I51" s="601"/>
      <c r="J51" s="601"/>
      <c r="K51" s="601"/>
      <c r="L51" s="601"/>
      <c r="M51" s="601"/>
      <c r="N51" s="601"/>
      <c r="O51" s="601"/>
    </row>
    <row r="52" spans="1:15" ht="18" x14ac:dyDescent="0.25">
      <c r="A52" s="557"/>
      <c r="B52" s="558"/>
      <c r="C52" s="610"/>
      <c r="D52" s="610"/>
      <c r="E52" s="610"/>
      <c r="F52" s="611"/>
      <c r="G52" s="611"/>
      <c r="H52" s="612"/>
      <c r="I52" s="612"/>
      <c r="J52" s="612"/>
      <c r="K52" s="612"/>
      <c r="L52" s="612"/>
      <c r="M52" s="612"/>
      <c r="N52" s="612"/>
      <c r="O52" s="612"/>
    </row>
    <row r="53" spans="1:15" ht="18" x14ac:dyDescent="0.25">
      <c r="A53" s="559" t="s">
        <v>298</v>
      </c>
      <c r="B53"/>
      <c r="F53" s="581"/>
      <c r="G53" s="581"/>
      <c r="H53" s="601"/>
      <c r="I53" s="601"/>
      <c r="J53" s="601"/>
      <c r="K53" s="601"/>
      <c r="L53" s="601"/>
      <c r="M53" s="601"/>
      <c r="N53" s="601"/>
      <c r="O53" s="601"/>
    </row>
    <row r="54" spans="1:15" ht="18" x14ac:dyDescent="0.25">
      <c r="A54" s="560"/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5" ht="18" x14ac:dyDescent="0.25">
      <c r="A55" s="555" t="s">
        <v>299</v>
      </c>
      <c r="B55"/>
      <c r="F55" s="581"/>
      <c r="G55" s="581"/>
      <c r="H55" s="602">
        <v>8678</v>
      </c>
      <c r="I55" s="602">
        <v>3302</v>
      </c>
      <c r="J55" s="601">
        <v>5376</v>
      </c>
      <c r="K55" s="601">
        <v>1669</v>
      </c>
      <c r="L55" s="601">
        <v>91</v>
      </c>
      <c r="M55" s="601">
        <v>133</v>
      </c>
      <c r="N55" s="601"/>
      <c r="O55" s="601">
        <v>3483</v>
      </c>
    </row>
    <row r="56" spans="1:15" ht="18" x14ac:dyDescent="0.25">
      <c r="A56" s="556" t="s">
        <v>300</v>
      </c>
      <c r="B56"/>
      <c r="F56" s="581"/>
      <c r="G56" s="581"/>
      <c r="H56" s="601"/>
      <c r="I56" s="601"/>
      <c r="J56" s="601"/>
      <c r="K56" s="601"/>
      <c r="L56" s="601"/>
      <c r="M56" s="601"/>
      <c r="N56" s="601"/>
      <c r="O56" s="601"/>
    </row>
    <row r="57" spans="1:15" ht="18" x14ac:dyDescent="0.25">
      <c r="A57" s="557"/>
      <c r="B57" s="558"/>
      <c r="C57" s="610"/>
      <c r="D57" s="610"/>
      <c r="E57" s="610"/>
      <c r="F57" s="611"/>
      <c r="G57" s="611"/>
      <c r="H57" s="612"/>
      <c r="I57" s="612"/>
      <c r="J57" s="612"/>
      <c r="K57" s="612"/>
      <c r="L57" s="612"/>
      <c r="M57" s="612"/>
      <c r="N57" s="612"/>
      <c r="O57" s="612"/>
    </row>
    <row r="58" spans="1:15" ht="18" x14ac:dyDescent="0.25">
      <c r="A58" s="559" t="s">
        <v>301</v>
      </c>
      <c r="B58"/>
      <c r="F58" s="581"/>
      <c r="G58" s="581"/>
      <c r="H58" s="601"/>
      <c r="I58" s="601"/>
      <c r="J58" s="601"/>
      <c r="K58" s="601"/>
      <c r="L58" s="601"/>
      <c r="M58" s="601"/>
      <c r="N58" s="601"/>
      <c r="O58" s="601"/>
    </row>
    <row r="59" spans="1:15" ht="18" x14ac:dyDescent="0.25">
      <c r="A59" s="560"/>
      <c r="B59"/>
      <c r="F59" s="581"/>
      <c r="G59" s="581"/>
      <c r="H59" s="601"/>
      <c r="I59" s="601"/>
      <c r="J59" s="601"/>
      <c r="K59" s="601"/>
      <c r="L59" s="601"/>
      <c r="M59" s="601"/>
      <c r="N59" s="601"/>
      <c r="O59" s="601"/>
    </row>
    <row r="60" spans="1:15" ht="18" x14ac:dyDescent="0.25">
      <c r="A60" s="555" t="s">
        <v>302</v>
      </c>
      <c r="B60"/>
      <c r="F60" s="581"/>
      <c r="G60" s="581"/>
      <c r="H60" s="601">
        <v>31563</v>
      </c>
      <c r="I60" s="601">
        <v>16346</v>
      </c>
      <c r="J60" s="601">
        <v>15217</v>
      </c>
      <c r="K60" s="601">
        <v>1662</v>
      </c>
      <c r="L60" s="602">
        <v>171</v>
      </c>
      <c r="M60" s="602">
        <v>88</v>
      </c>
      <c r="N60" s="601"/>
      <c r="O60" s="601">
        <v>13296</v>
      </c>
    </row>
    <row r="61" spans="1:15" ht="18" x14ac:dyDescent="0.25">
      <c r="A61" s="556" t="s">
        <v>303</v>
      </c>
      <c r="B61"/>
      <c r="F61" s="581"/>
      <c r="G61" s="581"/>
      <c r="H61" s="601"/>
      <c r="I61" s="601"/>
      <c r="J61" s="601"/>
      <c r="K61" s="601"/>
      <c r="L61" s="601"/>
      <c r="M61" s="601"/>
      <c r="N61" s="601"/>
      <c r="O61" s="601"/>
    </row>
    <row r="62" spans="1:15" ht="18" x14ac:dyDescent="0.25">
      <c r="A62" s="557"/>
      <c r="B62" s="558"/>
      <c r="C62" s="610"/>
      <c r="D62" s="610"/>
      <c r="E62" s="610"/>
      <c r="F62" s="611"/>
      <c r="G62" s="611"/>
      <c r="H62" s="612"/>
      <c r="I62" s="612"/>
      <c r="J62" s="612"/>
      <c r="K62" s="612"/>
      <c r="L62" s="612"/>
      <c r="M62" s="612"/>
      <c r="N62" s="612"/>
      <c r="O62" s="612"/>
    </row>
    <row r="63" spans="1:15" ht="18" x14ac:dyDescent="0.25">
      <c r="A63" s="559" t="s">
        <v>304</v>
      </c>
      <c r="B63"/>
      <c r="F63" s="581"/>
      <c r="G63" s="581"/>
      <c r="H63" s="601"/>
      <c r="I63" s="601"/>
      <c r="J63" s="601"/>
      <c r="K63" s="601"/>
      <c r="L63" s="601"/>
      <c r="M63" s="601"/>
      <c r="N63" s="601"/>
      <c r="O63" s="601"/>
    </row>
    <row r="64" spans="1:15" ht="18" x14ac:dyDescent="0.25">
      <c r="A64" s="560"/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</row>
    <row r="65" spans="1:15" ht="18" x14ac:dyDescent="0.25">
      <c r="A65" s="555" t="s">
        <v>305</v>
      </c>
      <c r="B65"/>
      <c r="F65" s="581"/>
      <c r="G65" s="581"/>
      <c r="H65" s="601"/>
      <c r="I65" s="601"/>
      <c r="J65" s="601"/>
      <c r="K65" s="601"/>
      <c r="L65" s="601"/>
      <c r="M65" s="601"/>
      <c r="N65" s="601"/>
      <c r="O65" s="601"/>
    </row>
    <row r="66" spans="1:15" ht="18" x14ac:dyDescent="0.25">
      <c r="A66" s="556" t="s">
        <v>306</v>
      </c>
      <c r="B66"/>
      <c r="F66" s="581"/>
      <c r="G66" s="581"/>
      <c r="H66" s="601"/>
      <c r="I66" s="601"/>
      <c r="J66" s="601"/>
      <c r="K66" s="601"/>
      <c r="L66" s="601"/>
      <c r="M66" s="601"/>
      <c r="N66" s="601"/>
      <c r="O66" s="601"/>
    </row>
    <row r="67" spans="1:15" ht="18" x14ac:dyDescent="0.25">
      <c r="A67" s="561"/>
      <c r="B67" s="558"/>
      <c r="C67" s="610"/>
      <c r="D67" s="610"/>
      <c r="E67" s="610"/>
      <c r="F67" s="611"/>
      <c r="G67" s="611"/>
      <c r="H67" s="612"/>
      <c r="I67" s="612"/>
      <c r="J67" s="612"/>
      <c r="K67" s="612"/>
      <c r="L67" s="612"/>
      <c r="M67" s="612"/>
      <c r="N67" s="612"/>
      <c r="O67" s="612"/>
    </row>
    <row r="68" spans="1:15" ht="18" x14ac:dyDescent="0.25">
      <c r="A68" s="559" t="s">
        <v>307</v>
      </c>
      <c r="B68" s="562"/>
      <c r="F68" s="581"/>
      <c r="G68" s="581"/>
      <c r="H68" s="601"/>
      <c r="I68" s="601"/>
      <c r="J68" s="601"/>
      <c r="K68" s="601"/>
      <c r="L68" s="601"/>
      <c r="M68" s="601"/>
      <c r="N68" s="601"/>
      <c r="O68" s="601"/>
    </row>
    <row r="69" spans="1:15" ht="18" x14ac:dyDescent="0.25">
      <c r="A69" s="560"/>
      <c r="B69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55" t="s">
        <v>308</v>
      </c>
      <c r="B70"/>
      <c r="F70" s="581"/>
      <c r="G70" s="581"/>
      <c r="H70" s="601">
        <v>102216</v>
      </c>
      <c r="I70" s="602">
        <v>28017</v>
      </c>
      <c r="J70" s="601">
        <v>74199</v>
      </c>
      <c r="K70" s="602">
        <v>2927</v>
      </c>
      <c r="L70" s="601">
        <v>169</v>
      </c>
      <c r="M70" s="601">
        <v>203</v>
      </c>
      <c r="N70" s="601"/>
      <c r="O70" s="601">
        <v>70900</v>
      </c>
    </row>
    <row r="71" spans="1:15" ht="18" x14ac:dyDescent="0.25">
      <c r="A71" s="556" t="s">
        <v>309</v>
      </c>
      <c r="B71"/>
      <c r="F71" s="581"/>
      <c r="G71" s="581"/>
      <c r="H71" s="601"/>
      <c r="I71" s="601"/>
      <c r="J71" s="601"/>
      <c r="K71" s="601"/>
      <c r="L71" s="601"/>
      <c r="M71" s="601"/>
      <c r="N71" s="601"/>
      <c r="O71" s="601"/>
    </row>
    <row r="72" spans="1:15" ht="18" x14ac:dyDescent="0.25">
      <c r="A72" s="688"/>
      <c r="F72" s="581"/>
      <c r="G72" s="581"/>
      <c r="H72" s="601"/>
      <c r="I72" s="601"/>
      <c r="J72" s="601"/>
      <c r="K72" s="601"/>
      <c r="L72" s="601"/>
      <c r="M72" s="601"/>
      <c r="N72" s="601"/>
      <c r="O72" s="601"/>
    </row>
    <row r="73" spans="1:15" ht="18" x14ac:dyDescent="0.25">
      <c r="A73" s="557"/>
      <c r="B73" s="558"/>
      <c r="C73" s="610"/>
      <c r="D73" s="610"/>
      <c r="E73" s="610"/>
      <c r="F73" s="611"/>
      <c r="G73" s="611"/>
      <c r="H73" s="612"/>
      <c r="I73" s="612"/>
      <c r="J73" s="612"/>
      <c r="K73" s="612"/>
      <c r="L73" s="612"/>
      <c r="M73" s="612"/>
      <c r="N73" s="612"/>
      <c r="O73" s="612"/>
    </row>
    <row r="74" spans="1:15" ht="18" x14ac:dyDescent="0.25">
      <c r="A74" s="559" t="s">
        <v>310</v>
      </c>
      <c r="B74"/>
      <c r="F74" s="581"/>
      <c r="G74" s="581"/>
      <c r="H74" s="601"/>
      <c r="I74" s="601"/>
      <c r="J74" s="601"/>
      <c r="K74" s="601"/>
      <c r="L74" s="601"/>
      <c r="M74" s="601"/>
      <c r="N74" s="601"/>
      <c r="O74" s="601"/>
    </row>
    <row r="75" spans="1:15" ht="18" x14ac:dyDescent="0.25">
      <c r="A75" s="560"/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55" t="s">
        <v>311</v>
      </c>
      <c r="B76"/>
      <c r="F76" s="581"/>
      <c r="G76" s="581"/>
      <c r="H76" s="601"/>
      <c r="I76" s="601"/>
      <c r="J76" s="601"/>
      <c r="K76" s="601"/>
      <c r="L76" s="601"/>
      <c r="M76" s="601"/>
      <c r="N76" s="601"/>
      <c r="O76" s="601"/>
    </row>
    <row r="77" spans="1:15" ht="18" x14ac:dyDescent="0.25">
      <c r="A77" s="555" t="s">
        <v>312</v>
      </c>
      <c r="B77"/>
      <c r="F77" s="581"/>
      <c r="G77" s="581"/>
      <c r="H77" s="601"/>
      <c r="I77" s="601"/>
      <c r="J77" s="601"/>
      <c r="K77" s="601"/>
      <c r="L77" s="601"/>
      <c r="M77" s="601"/>
      <c r="N77" s="601"/>
      <c r="O77" s="601"/>
    </row>
    <row r="78" spans="1:15" ht="18" x14ac:dyDescent="0.25">
      <c r="A78" s="555" t="s">
        <v>313</v>
      </c>
      <c r="B78"/>
      <c r="F78" s="581"/>
      <c r="G78" s="581"/>
      <c r="H78" s="601"/>
      <c r="I78" s="601"/>
      <c r="J78" s="601"/>
      <c r="K78" s="601"/>
      <c r="L78" s="601"/>
      <c r="M78" s="601"/>
      <c r="N78" s="601"/>
      <c r="O78" s="601"/>
    </row>
    <row r="79" spans="1:15" ht="18" x14ac:dyDescent="0.25">
      <c r="A79" s="556" t="s">
        <v>314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7"/>
      <c r="B80" s="558"/>
      <c r="C80" s="610"/>
      <c r="D80" s="610"/>
      <c r="E80" s="610"/>
      <c r="F80" s="611"/>
      <c r="G80" s="611"/>
      <c r="H80" s="612"/>
      <c r="I80" s="612"/>
      <c r="J80" s="612"/>
      <c r="K80" s="612"/>
      <c r="L80" s="612"/>
      <c r="M80" s="612"/>
      <c r="N80" s="612"/>
      <c r="O80" s="612"/>
    </row>
    <row r="81" spans="1:15" ht="18" x14ac:dyDescent="0.25">
      <c r="A81" s="559" t="s">
        <v>315</v>
      </c>
      <c r="B81"/>
      <c r="F81" s="581"/>
      <c r="G81" s="581"/>
      <c r="H81" s="601"/>
      <c r="I81" s="601"/>
      <c r="J81" s="601"/>
      <c r="K81" s="601"/>
      <c r="L81" s="601"/>
      <c r="M81" s="601"/>
      <c r="N81" s="601"/>
      <c r="O81" s="601"/>
    </row>
    <row r="82" spans="1:15" ht="18" x14ac:dyDescent="0.25">
      <c r="A82" s="560"/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55" t="s">
        <v>316</v>
      </c>
      <c r="B83"/>
      <c r="F83" s="581"/>
      <c r="G83" s="581"/>
      <c r="H83" s="601">
        <v>2419</v>
      </c>
      <c r="I83" s="601">
        <v>1123</v>
      </c>
      <c r="J83" s="601">
        <v>1296</v>
      </c>
      <c r="K83" s="601">
        <v>161</v>
      </c>
      <c r="L83" s="601">
        <v>9</v>
      </c>
      <c r="M83" s="601">
        <v>54</v>
      </c>
      <c r="N83" s="601"/>
      <c r="O83" s="601">
        <v>1072</v>
      </c>
    </row>
    <row r="84" spans="1:15" ht="18" x14ac:dyDescent="0.25">
      <c r="A84" s="556" t="s">
        <v>317</v>
      </c>
      <c r="B84"/>
      <c r="F84" s="581"/>
      <c r="G84" s="581"/>
      <c r="H84" s="601"/>
      <c r="I84" s="601"/>
      <c r="J84" s="601"/>
      <c r="K84" s="601"/>
      <c r="L84" s="601"/>
      <c r="M84" s="601"/>
      <c r="N84" s="601"/>
      <c r="O84" s="601"/>
    </row>
    <row r="85" spans="1:15" ht="18" x14ac:dyDescent="0.25">
      <c r="A85" s="557"/>
      <c r="B85" s="558"/>
      <c r="C85" s="610"/>
      <c r="D85" s="610"/>
      <c r="E85" s="610"/>
      <c r="F85" s="611"/>
      <c r="G85" s="611"/>
      <c r="H85" s="612"/>
      <c r="I85" s="612"/>
      <c r="J85" s="612"/>
      <c r="K85" s="612"/>
      <c r="L85" s="612"/>
      <c r="M85" s="612"/>
      <c r="N85" s="612"/>
      <c r="O85" s="612"/>
    </row>
    <row r="86" spans="1:15" ht="18" x14ac:dyDescent="0.25">
      <c r="A86" s="559" t="s">
        <v>318</v>
      </c>
      <c r="B86"/>
      <c r="F86" s="581"/>
      <c r="G86" s="581"/>
      <c r="H86" s="601"/>
      <c r="I86" s="601"/>
      <c r="J86" s="601"/>
      <c r="K86" s="601"/>
      <c r="L86" s="601"/>
      <c r="M86" s="601"/>
      <c r="N86" s="601"/>
      <c r="O86" s="601"/>
    </row>
    <row r="87" spans="1:15" ht="18" x14ac:dyDescent="0.25">
      <c r="A87" s="560"/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55" t="s">
        <v>319</v>
      </c>
      <c r="B88"/>
      <c r="F88" s="581"/>
      <c r="G88" s="581"/>
      <c r="H88" s="601">
        <v>10752</v>
      </c>
      <c r="I88" s="601">
        <v>2725</v>
      </c>
      <c r="J88" s="601">
        <v>8027</v>
      </c>
      <c r="K88" s="601">
        <v>822</v>
      </c>
      <c r="L88" s="601">
        <v>60</v>
      </c>
      <c r="M88" s="601">
        <v>78</v>
      </c>
      <c r="N88" s="601"/>
      <c r="O88" s="601">
        <v>7067</v>
      </c>
    </row>
    <row r="89" spans="1:15" ht="18" x14ac:dyDescent="0.25">
      <c r="A89" s="556" t="s">
        <v>320</v>
      </c>
      <c r="B89"/>
      <c r="F89" s="581"/>
      <c r="G89" s="581"/>
      <c r="H89" s="601"/>
      <c r="I89" s="601"/>
      <c r="J89" s="601"/>
      <c r="K89" s="601"/>
      <c r="L89" s="601"/>
      <c r="M89" s="601"/>
      <c r="N89" s="601"/>
      <c r="O89" s="601"/>
    </row>
    <row r="90" spans="1:15" ht="18" x14ac:dyDescent="0.25">
      <c r="A90" s="566"/>
      <c r="B90" s="558"/>
      <c r="C90" s="610"/>
      <c r="D90" s="610"/>
      <c r="E90" s="610"/>
      <c r="F90" s="611"/>
      <c r="G90" s="611"/>
      <c r="H90" s="612"/>
      <c r="I90" s="612"/>
      <c r="J90" s="612"/>
      <c r="K90" s="612"/>
      <c r="L90" s="612"/>
      <c r="M90" s="612"/>
      <c r="N90" s="612"/>
      <c r="O90" s="612"/>
    </row>
    <row r="91" spans="1:15" ht="18" x14ac:dyDescent="0.25">
      <c r="A91" s="559" t="s">
        <v>321</v>
      </c>
      <c r="B91"/>
      <c r="F91" s="581"/>
      <c r="G91" s="581"/>
      <c r="H91" s="601"/>
      <c r="I91" s="601"/>
      <c r="J91" s="601"/>
      <c r="K91" s="601"/>
      <c r="L91" s="601"/>
      <c r="M91" s="601"/>
      <c r="N91" s="601"/>
      <c r="O91" s="601"/>
    </row>
    <row r="92" spans="1:15" ht="18" x14ac:dyDescent="0.25">
      <c r="A92" s="560"/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55" t="s">
        <v>322</v>
      </c>
      <c r="B93"/>
      <c r="F93" s="581"/>
      <c r="G93" s="581"/>
      <c r="H93" s="601">
        <v>9058</v>
      </c>
      <c r="I93" s="601">
        <v>2022</v>
      </c>
      <c r="J93" s="601">
        <v>7036</v>
      </c>
      <c r="K93" s="601">
        <v>511</v>
      </c>
      <c r="L93" s="601">
        <v>49</v>
      </c>
      <c r="M93" s="601">
        <v>65</v>
      </c>
      <c r="N93" s="601"/>
      <c r="O93" s="601">
        <v>6411</v>
      </c>
    </row>
    <row r="94" spans="1:15" s="580" customFormat="1" ht="18" x14ac:dyDescent="0.25">
      <c r="A94" s="555" t="s">
        <v>323</v>
      </c>
      <c r="B94" s="552"/>
      <c r="F94" s="581"/>
      <c r="G94" s="581"/>
      <c r="H94" s="601"/>
      <c r="I94" s="601"/>
      <c r="J94" s="601"/>
      <c r="K94" s="601"/>
      <c r="L94" s="601"/>
      <c r="M94" s="601"/>
      <c r="N94" s="601"/>
      <c r="O94" s="601"/>
    </row>
    <row r="95" spans="1:15" ht="18" x14ac:dyDescent="0.25">
      <c r="A95" s="556" t="s">
        <v>324</v>
      </c>
      <c r="B95"/>
      <c r="F95" s="581"/>
      <c r="G95" s="581"/>
      <c r="H95" s="601"/>
      <c r="I95" s="601"/>
      <c r="J95" s="601"/>
      <c r="K95" s="601"/>
      <c r="L95" s="601"/>
      <c r="M95" s="601"/>
      <c r="N95" s="601"/>
      <c r="O95" s="601"/>
    </row>
    <row r="96" spans="1:15" ht="18" x14ac:dyDescent="0.25">
      <c r="A96" s="688"/>
      <c r="F96" s="581"/>
      <c r="G96" s="581"/>
      <c r="H96" s="601"/>
      <c r="I96" s="601"/>
      <c r="J96" s="601"/>
      <c r="K96" s="601"/>
      <c r="L96" s="600"/>
      <c r="M96" s="601"/>
      <c r="N96" s="601"/>
      <c r="O96" s="601"/>
    </row>
    <row r="97" spans="1:15" ht="16.5" x14ac:dyDescent="0.25">
      <c r="A97" s="687"/>
      <c r="B97" s="563"/>
      <c r="C97" s="614"/>
      <c r="D97" s="614"/>
      <c r="E97" s="614"/>
      <c r="F97" s="614"/>
      <c r="G97" s="611"/>
      <c r="H97" s="615"/>
      <c r="I97" s="615"/>
      <c r="J97" s="615"/>
      <c r="K97" s="615"/>
      <c r="L97" s="615"/>
      <c r="M97" s="615"/>
      <c r="N97" s="615"/>
      <c r="O97" s="615"/>
    </row>
    <row r="98" spans="1:15" ht="18" x14ac:dyDescent="0.25">
      <c r="A98" s="559" t="s">
        <v>325</v>
      </c>
      <c r="B98"/>
      <c r="F98" s="581"/>
      <c r="G98" s="581"/>
      <c r="H98" s="601"/>
      <c r="I98" s="601"/>
      <c r="J98" s="601"/>
      <c r="K98" s="601"/>
      <c r="L98" s="601"/>
      <c r="M98" s="601"/>
      <c r="N98" s="600"/>
      <c r="O98" s="601"/>
    </row>
    <row r="99" spans="1:15" ht="18" x14ac:dyDescent="0.25">
      <c r="A99" s="560"/>
      <c r="B99"/>
      <c r="F99" s="581"/>
      <c r="G99" s="581"/>
      <c r="H99" s="601"/>
      <c r="I99" s="601"/>
      <c r="J99" s="601"/>
      <c r="K99" s="601"/>
      <c r="L99" s="601"/>
      <c r="M99" s="601"/>
      <c r="N99" s="601"/>
      <c r="O99" s="601"/>
    </row>
    <row r="100" spans="1:15" ht="18" x14ac:dyDescent="0.25">
      <c r="A100" s="555" t="s">
        <v>326</v>
      </c>
      <c r="B100"/>
      <c r="F100" s="581"/>
      <c r="G100" s="581"/>
      <c r="H100" s="601">
        <v>6300</v>
      </c>
      <c r="I100" s="601">
        <v>1034</v>
      </c>
      <c r="J100" s="601">
        <v>5266</v>
      </c>
      <c r="K100" s="601">
        <v>629</v>
      </c>
      <c r="L100" s="601"/>
      <c r="M100" s="601"/>
      <c r="N100" s="601"/>
      <c r="O100" s="601">
        <v>4637</v>
      </c>
    </row>
    <row r="101" spans="1:15" ht="18.75" x14ac:dyDescent="0.3">
      <c r="A101" s="555" t="s">
        <v>327</v>
      </c>
      <c r="B101" s="564"/>
      <c r="C101" s="616"/>
      <c r="F101" s="581"/>
      <c r="G101" s="581"/>
      <c r="H101" s="601"/>
      <c r="I101" s="601"/>
      <c r="J101" s="601"/>
      <c r="K101" s="601"/>
      <c r="L101" s="601"/>
      <c r="M101" s="601"/>
      <c r="N101" s="601"/>
      <c r="O101" s="601"/>
    </row>
    <row r="102" spans="1:15" ht="18" x14ac:dyDescent="0.25">
      <c r="A102" s="556" t="s">
        <v>328</v>
      </c>
      <c r="B102" s="565"/>
      <c r="C102" s="617"/>
      <c r="D102" s="618"/>
      <c r="F102" s="581"/>
      <c r="G102" s="581"/>
      <c r="H102" s="601"/>
      <c r="I102" s="601"/>
      <c r="J102" s="601"/>
      <c r="K102" s="601"/>
      <c r="L102" s="601"/>
      <c r="M102" s="601"/>
      <c r="N102" s="601"/>
      <c r="O102" s="601"/>
    </row>
    <row r="103" spans="1:15" ht="18" x14ac:dyDescent="0.25">
      <c r="A103" s="688"/>
      <c r="C103" s="617"/>
      <c r="D103" s="618"/>
      <c r="F103" s="581"/>
      <c r="G103" s="581"/>
      <c r="H103" s="601"/>
      <c r="I103" s="601"/>
      <c r="J103" s="601"/>
      <c r="K103" s="601"/>
      <c r="L103" s="601"/>
      <c r="M103" s="601"/>
      <c r="N103" s="601"/>
      <c r="O103" s="601"/>
    </row>
    <row r="104" spans="1:15" ht="18" x14ac:dyDescent="0.25">
      <c r="A104" s="620"/>
      <c r="B104" s="621"/>
      <c r="C104" s="621"/>
      <c r="D104" s="621"/>
      <c r="E104" s="621"/>
      <c r="F104" s="622"/>
      <c r="G104" s="622"/>
      <c r="H104" s="623"/>
      <c r="I104" s="623"/>
      <c r="J104" s="623"/>
      <c r="K104" s="623"/>
      <c r="L104" s="623"/>
      <c r="M104" s="623"/>
      <c r="N104" s="623"/>
      <c r="O104" s="623"/>
    </row>
    <row r="105" spans="1:15" x14ac:dyDescent="0.2">
      <c r="A105" s="580"/>
    </row>
    <row r="106" spans="1:15" x14ac:dyDescent="0.2">
      <c r="A106" s="580"/>
    </row>
  </sheetData>
  <mergeCells count="1">
    <mergeCell ref="A9:G9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7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AV51"/>
  <sheetViews>
    <sheetView showGridLines="0" tabSelected="1" zoomScale="80" zoomScaleNormal="80" zoomScaleSheetLayoutView="80" workbookViewId="0">
      <selection activeCell="B13" sqref="B13"/>
    </sheetView>
  </sheetViews>
  <sheetFormatPr defaultColWidth="9.140625" defaultRowHeight="12.75" x14ac:dyDescent="0.2"/>
  <cols>
    <col min="1" max="1" width="60.5703125" style="741" customWidth="1"/>
    <col min="2" max="2" width="24.28515625" style="741" customWidth="1"/>
    <col min="3" max="3" width="23.140625" style="741" customWidth="1"/>
    <col min="4" max="4" width="22" style="741" customWidth="1"/>
    <col min="5" max="5" width="22.28515625" style="741" customWidth="1"/>
    <col min="6" max="6" width="57.42578125" style="741" customWidth="1"/>
    <col min="7" max="48" width="9.140625" style="740"/>
    <col min="49" max="16384" width="9.140625" style="741"/>
  </cols>
  <sheetData>
    <row r="2" spans="1:48" s="764" customFormat="1" ht="20.25" x14ac:dyDescent="0.2">
      <c r="A2" s="763" t="s">
        <v>362</v>
      </c>
      <c r="G2" s="765"/>
      <c r="H2" s="765"/>
      <c r="I2" s="765"/>
      <c r="J2" s="765"/>
      <c r="K2" s="765"/>
      <c r="L2" s="765"/>
      <c r="M2" s="765"/>
      <c r="N2" s="765"/>
      <c r="O2" s="765"/>
      <c r="P2" s="765"/>
      <c r="Q2" s="765"/>
      <c r="R2" s="765"/>
      <c r="S2" s="765"/>
      <c r="T2" s="765"/>
      <c r="U2" s="765"/>
      <c r="V2" s="765"/>
      <c r="W2" s="765"/>
      <c r="X2" s="765"/>
      <c r="Y2" s="765"/>
      <c r="Z2" s="765"/>
      <c r="AA2" s="765"/>
      <c r="AB2" s="765"/>
      <c r="AC2" s="765"/>
      <c r="AD2" s="765"/>
      <c r="AE2" s="765"/>
      <c r="AF2" s="765"/>
      <c r="AG2" s="765"/>
      <c r="AH2" s="765"/>
      <c r="AI2" s="765"/>
      <c r="AJ2" s="765"/>
      <c r="AK2" s="765"/>
      <c r="AL2" s="765"/>
      <c r="AM2" s="765"/>
      <c r="AN2" s="765"/>
      <c r="AO2" s="765"/>
      <c r="AP2" s="765"/>
      <c r="AQ2" s="765"/>
      <c r="AR2" s="765"/>
      <c r="AS2" s="765"/>
      <c r="AT2" s="765"/>
      <c r="AU2" s="765"/>
      <c r="AV2" s="765"/>
    </row>
    <row r="3" spans="1:48" s="757" customFormat="1" ht="23.25" customHeight="1" x14ac:dyDescent="0.2">
      <c r="A3" s="729" t="s">
        <v>363</v>
      </c>
      <c r="G3" s="758"/>
      <c r="H3" s="758"/>
      <c r="I3" s="758"/>
      <c r="J3" s="758"/>
      <c r="K3" s="758"/>
      <c r="L3" s="758"/>
      <c r="M3" s="758"/>
      <c r="N3" s="758"/>
      <c r="O3" s="758"/>
      <c r="P3" s="758"/>
      <c r="Q3" s="758"/>
      <c r="R3" s="758"/>
      <c r="S3" s="758"/>
      <c r="T3" s="758"/>
      <c r="U3" s="758"/>
      <c r="V3" s="758"/>
      <c r="W3" s="758"/>
      <c r="X3" s="758"/>
      <c r="Y3" s="758"/>
      <c r="Z3" s="758"/>
      <c r="AA3" s="758"/>
      <c r="AB3" s="758"/>
      <c r="AC3" s="758"/>
      <c r="AD3" s="758"/>
      <c r="AE3" s="758"/>
      <c r="AF3" s="758"/>
      <c r="AG3" s="758"/>
      <c r="AH3" s="758"/>
      <c r="AI3" s="758"/>
      <c r="AJ3" s="758"/>
      <c r="AK3" s="758"/>
      <c r="AL3" s="758"/>
      <c r="AM3" s="758"/>
      <c r="AN3" s="758"/>
      <c r="AO3" s="758"/>
      <c r="AP3" s="758"/>
      <c r="AQ3" s="758"/>
      <c r="AR3" s="758"/>
      <c r="AS3" s="758"/>
      <c r="AT3" s="758"/>
      <c r="AU3" s="758"/>
      <c r="AV3" s="758"/>
    </row>
    <row r="4" spans="1:48" s="730" customFormat="1" ht="23.25" customHeight="1" x14ac:dyDescent="0.2">
      <c r="A4" s="729"/>
      <c r="G4" s="731"/>
      <c r="H4" s="731"/>
      <c r="I4" s="731"/>
      <c r="J4" s="731"/>
      <c r="K4" s="731"/>
      <c r="L4" s="731"/>
      <c r="M4" s="731"/>
      <c r="N4" s="731"/>
      <c r="O4" s="731"/>
      <c r="P4" s="731"/>
      <c r="Q4" s="731"/>
      <c r="R4" s="731"/>
      <c r="S4" s="731"/>
      <c r="T4" s="731"/>
      <c r="U4" s="731"/>
      <c r="V4" s="731"/>
      <c r="W4" s="731"/>
      <c r="X4" s="731"/>
      <c r="Y4" s="731"/>
      <c r="Z4" s="731"/>
      <c r="AA4" s="731"/>
      <c r="AB4" s="731"/>
      <c r="AC4" s="731"/>
      <c r="AD4" s="731"/>
      <c r="AE4" s="731"/>
      <c r="AF4" s="731"/>
      <c r="AG4" s="731"/>
      <c r="AH4" s="731"/>
      <c r="AI4" s="731"/>
      <c r="AJ4" s="731"/>
      <c r="AK4" s="731"/>
      <c r="AL4" s="731"/>
      <c r="AM4" s="731"/>
      <c r="AN4" s="731"/>
      <c r="AO4" s="731"/>
      <c r="AP4" s="731"/>
      <c r="AQ4" s="731"/>
      <c r="AR4" s="731"/>
      <c r="AS4" s="731"/>
      <c r="AT4" s="731"/>
      <c r="AU4" s="731"/>
      <c r="AV4" s="731"/>
    </row>
    <row r="5" spans="1:48" s="732" customFormat="1" ht="14.25" x14ac:dyDescent="0.2">
      <c r="G5" s="733"/>
      <c r="H5" s="733"/>
      <c r="I5" s="733"/>
      <c r="J5" s="733"/>
      <c r="K5" s="733"/>
      <c r="L5" s="733"/>
      <c r="M5" s="733"/>
      <c r="N5" s="733"/>
      <c r="O5" s="733"/>
      <c r="P5" s="733"/>
      <c r="Q5" s="733"/>
      <c r="R5" s="733"/>
      <c r="S5" s="733"/>
      <c r="T5" s="733"/>
      <c r="U5" s="733"/>
      <c r="V5" s="733"/>
      <c r="W5" s="733"/>
      <c r="X5" s="733"/>
      <c r="Y5" s="733"/>
      <c r="Z5" s="733"/>
      <c r="AA5" s="733"/>
      <c r="AB5" s="733"/>
      <c r="AC5" s="733"/>
      <c r="AD5" s="733"/>
      <c r="AE5" s="733"/>
      <c r="AF5" s="733"/>
      <c r="AG5" s="733"/>
      <c r="AH5" s="733"/>
      <c r="AI5" s="733"/>
      <c r="AJ5" s="733"/>
      <c r="AK5" s="733"/>
      <c r="AL5" s="733"/>
      <c r="AM5" s="733"/>
      <c r="AN5" s="733"/>
      <c r="AO5" s="733"/>
      <c r="AP5" s="733"/>
      <c r="AQ5" s="733"/>
      <c r="AR5" s="733"/>
      <c r="AS5" s="733"/>
      <c r="AT5" s="733"/>
      <c r="AU5" s="733"/>
      <c r="AV5" s="733"/>
    </row>
    <row r="6" spans="1:48" s="737" customFormat="1" ht="15.75" x14ac:dyDescent="0.25">
      <c r="A6" s="766" t="s">
        <v>2</v>
      </c>
      <c r="B6" s="754"/>
      <c r="C6" s="754"/>
      <c r="D6" s="754"/>
      <c r="E6" s="754"/>
      <c r="F6" s="938" t="s">
        <v>364</v>
      </c>
      <c r="G6" s="736"/>
      <c r="H6" s="736"/>
      <c r="I6" s="736"/>
      <c r="J6" s="736"/>
      <c r="K6" s="736"/>
      <c r="L6" s="736"/>
      <c r="M6" s="736"/>
      <c r="N6" s="736"/>
      <c r="O6" s="736"/>
      <c r="P6" s="736"/>
      <c r="Q6" s="736"/>
      <c r="R6" s="736"/>
      <c r="S6" s="736"/>
      <c r="T6" s="736"/>
      <c r="U6" s="736"/>
      <c r="V6" s="736"/>
      <c r="W6" s="736"/>
      <c r="X6" s="736"/>
      <c r="Y6" s="736"/>
      <c r="Z6" s="736"/>
      <c r="AA6" s="736"/>
      <c r="AB6" s="736"/>
      <c r="AC6" s="736"/>
      <c r="AD6" s="736"/>
      <c r="AE6" s="736"/>
      <c r="AF6" s="736"/>
      <c r="AG6" s="736"/>
      <c r="AH6" s="736"/>
      <c r="AI6" s="736"/>
      <c r="AJ6" s="736"/>
      <c r="AK6" s="736"/>
      <c r="AL6" s="736"/>
      <c r="AM6" s="736"/>
      <c r="AN6" s="736"/>
      <c r="AO6" s="736"/>
      <c r="AP6" s="736"/>
      <c r="AQ6" s="736"/>
      <c r="AR6" s="736"/>
      <c r="AS6" s="736"/>
      <c r="AT6" s="736"/>
      <c r="AU6" s="736"/>
      <c r="AV6" s="736"/>
    </row>
    <row r="7" spans="1:48" s="737" customFormat="1" ht="15" customHeight="1" x14ac:dyDescent="0.2">
      <c r="A7" s="1058" t="s">
        <v>365</v>
      </c>
      <c r="B7" s="1068" t="s">
        <v>571</v>
      </c>
      <c r="C7" s="1071" t="s">
        <v>572</v>
      </c>
      <c r="D7" s="1072"/>
      <c r="E7" s="1073"/>
      <c r="F7" s="1060" t="s">
        <v>366</v>
      </c>
      <c r="G7" s="736"/>
      <c r="H7" s="736"/>
      <c r="I7" s="736"/>
      <c r="J7" s="736"/>
      <c r="K7" s="736"/>
      <c r="L7" s="736"/>
      <c r="M7" s="736"/>
      <c r="N7" s="736"/>
      <c r="O7" s="736"/>
      <c r="P7" s="736"/>
      <c r="Q7" s="736"/>
      <c r="R7" s="736"/>
      <c r="S7" s="736"/>
      <c r="T7" s="736"/>
      <c r="U7" s="736"/>
      <c r="V7" s="736"/>
      <c r="W7" s="736"/>
      <c r="X7" s="736"/>
      <c r="Y7" s="736"/>
      <c r="Z7" s="736"/>
      <c r="AA7" s="736"/>
      <c r="AB7" s="736"/>
      <c r="AC7" s="736"/>
      <c r="AD7" s="736"/>
      <c r="AE7" s="736"/>
      <c r="AF7" s="736"/>
      <c r="AG7" s="736"/>
      <c r="AH7" s="736"/>
      <c r="AI7" s="736"/>
      <c r="AJ7" s="736"/>
      <c r="AK7" s="736"/>
      <c r="AL7" s="736"/>
      <c r="AM7" s="736"/>
      <c r="AN7" s="736"/>
      <c r="AO7" s="736"/>
      <c r="AP7" s="736"/>
      <c r="AQ7" s="736"/>
      <c r="AR7" s="736"/>
      <c r="AS7" s="736"/>
      <c r="AT7" s="736"/>
      <c r="AU7" s="736"/>
      <c r="AV7" s="736"/>
    </row>
    <row r="8" spans="1:48" s="737" customFormat="1" ht="15" customHeight="1" x14ac:dyDescent="0.2">
      <c r="A8" s="1059"/>
      <c r="B8" s="1069"/>
      <c r="C8" s="1068" t="s">
        <v>573</v>
      </c>
      <c r="D8" s="1068" t="s">
        <v>574</v>
      </c>
      <c r="E8" s="1068" t="s">
        <v>575</v>
      </c>
      <c r="F8" s="1061"/>
      <c r="G8" s="736"/>
      <c r="H8" s="736"/>
      <c r="I8" s="736"/>
      <c r="J8" s="736"/>
      <c r="K8" s="736"/>
      <c r="L8" s="736"/>
      <c r="M8" s="736"/>
      <c r="N8" s="736"/>
      <c r="O8" s="736"/>
      <c r="P8" s="736"/>
      <c r="Q8" s="736"/>
      <c r="R8" s="736"/>
      <c r="S8" s="736"/>
      <c r="T8" s="736"/>
      <c r="U8" s="736"/>
      <c r="V8" s="736"/>
      <c r="W8" s="736"/>
      <c r="X8" s="736"/>
      <c r="Y8" s="736"/>
      <c r="Z8" s="736"/>
      <c r="AA8" s="736"/>
      <c r="AB8" s="736"/>
      <c r="AC8" s="736"/>
      <c r="AD8" s="736"/>
      <c r="AE8" s="736"/>
      <c r="AF8" s="736"/>
      <c r="AG8" s="736"/>
      <c r="AH8" s="736"/>
      <c r="AI8" s="736"/>
      <c r="AJ8" s="736"/>
      <c r="AK8" s="736"/>
      <c r="AL8" s="736"/>
      <c r="AM8" s="736"/>
      <c r="AN8" s="736"/>
      <c r="AO8" s="736"/>
      <c r="AP8" s="736"/>
      <c r="AQ8" s="736"/>
      <c r="AR8" s="736"/>
      <c r="AS8" s="736"/>
      <c r="AT8" s="736"/>
      <c r="AU8" s="736"/>
      <c r="AV8" s="736"/>
    </row>
    <row r="9" spans="1:48" s="737" customFormat="1" ht="15" customHeight="1" x14ac:dyDescent="0.2">
      <c r="A9" s="1059"/>
      <c r="B9" s="1069"/>
      <c r="C9" s="1069"/>
      <c r="D9" s="1069"/>
      <c r="E9" s="1069"/>
      <c r="F9" s="1061"/>
      <c r="G9" s="736"/>
      <c r="H9" s="736"/>
      <c r="I9" s="736"/>
      <c r="J9" s="736"/>
      <c r="K9" s="736"/>
      <c r="L9" s="736"/>
      <c r="M9" s="736"/>
      <c r="N9" s="736"/>
      <c r="O9" s="736"/>
      <c r="P9" s="736"/>
      <c r="Q9" s="736"/>
      <c r="R9" s="736"/>
      <c r="S9" s="736"/>
      <c r="T9" s="736"/>
      <c r="U9" s="736"/>
      <c r="V9" s="736"/>
      <c r="W9" s="736"/>
      <c r="X9" s="736"/>
      <c r="Y9" s="736"/>
      <c r="Z9" s="736"/>
      <c r="AA9" s="736"/>
      <c r="AB9" s="736"/>
      <c r="AC9" s="736"/>
      <c r="AD9" s="736"/>
      <c r="AE9" s="736"/>
      <c r="AF9" s="736"/>
      <c r="AG9" s="736"/>
      <c r="AH9" s="736"/>
      <c r="AI9" s="736"/>
      <c r="AJ9" s="736"/>
      <c r="AK9" s="736"/>
      <c r="AL9" s="736"/>
      <c r="AM9" s="736"/>
      <c r="AN9" s="736"/>
      <c r="AO9" s="736"/>
      <c r="AP9" s="736"/>
      <c r="AQ9" s="736"/>
      <c r="AR9" s="736"/>
      <c r="AS9" s="736"/>
      <c r="AT9" s="736"/>
      <c r="AU9" s="736"/>
      <c r="AV9" s="736"/>
    </row>
    <row r="10" spans="1:48" s="735" customFormat="1" ht="15" customHeight="1" x14ac:dyDescent="0.2">
      <c r="A10" s="1059"/>
      <c r="B10" s="1069"/>
      <c r="C10" s="1069"/>
      <c r="D10" s="1069"/>
      <c r="E10" s="1069"/>
      <c r="F10" s="1061"/>
      <c r="G10" s="734"/>
      <c r="H10" s="734"/>
      <c r="I10" s="734"/>
      <c r="J10" s="734"/>
      <c r="K10" s="734"/>
      <c r="L10" s="734"/>
      <c r="M10" s="734"/>
      <c r="N10" s="734"/>
      <c r="O10" s="734"/>
      <c r="P10" s="734"/>
      <c r="Q10" s="734"/>
      <c r="R10" s="734"/>
      <c r="S10" s="734"/>
      <c r="T10" s="734"/>
      <c r="U10" s="734"/>
      <c r="V10" s="734"/>
      <c r="W10" s="734"/>
      <c r="X10" s="734"/>
      <c r="Y10" s="734"/>
      <c r="Z10" s="734"/>
      <c r="AA10" s="734"/>
      <c r="AB10" s="734"/>
      <c r="AC10" s="734"/>
      <c r="AD10" s="734"/>
      <c r="AE10" s="734"/>
      <c r="AF10" s="734"/>
      <c r="AG10" s="734"/>
      <c r="AH10" s="734"/>
      <c r="AI10" s="734"/>
      <c r="AJ10" s="734"/>
      <c r="AK10" s="734"/>
      <c r="AL10" s="734"/>
      <c r="AM10" s="734"/>
      <c r="AN10" s="734"/>
      <c r="AO10" s="734"/>
      <c r="AP10" s="734"/>
      <c r="AQ10" s="734"/>
      <c r="AR10" s="734"/>
      <c r="AS10" s="734"/>
      <c r="AT10" s="734"/>
      <c r="AU10" s="734"/>
      <c r="AV10" s="734"/>
    </row>
    <row r="11" spans="1:48" s="737" customFormat="1" ht="15" customHeight="1" x14ac:dyDescent="0.2">
      <c r="A11" s="1059"/>
      <c r="B11" s="1069"/>
      <c r="C11" s="1069"/>
      <c r="D11" s="1069"/>
      <c r="E11" s="1069"/>
      <c r="F11" s="1061"/>
      <c r="G11" s="736"/>
      <c r="H11" s="736"/>
      <c r="I11" s="736"/>
      <c r="J11" s="736"/>
      <c r="K11" s="736"/>
      <c r="L11" s="736"/>
      <c r="M11" s="736"/>
      <c r="N11" s="736"/>
      <c r="O11" s="736"/>
      <c r="P11" s="736"/>
      <c r="Q11" s="736"/>
      <c r="R11" s="736"/>
      <c r="S11" s="736"/>
      <c r="T11" s="736"/>
      <c r="U11" s="736"/>
      <c r="V11" s="736"/>
      <c r="W11" s="736"/>
      <c r="X11" s="736"/>
      <c r="Y11" s="736"/>
      <c r="Z11" s="736"/>
      <c r="AA11" s="736"/>
      <c r="AB11" s="736"/>
      <c r="AC11" s="736"/>
      <c r="AD11" s="736"/>
      <c r="AE11" s="736"/>
      <c r="AF11" s="736"/>
      <c r="AG11" s="736"/>
      <c r="AH11" s="736"/>
      <c r="AI11" s="736"/>
      <c r="AJ11" s="736"/>
      <c r="AK11" s="736"/>
      <c r="AL11" s="736"/>
      <c r="AM11" s="736"/>
      <c r="AN11" s="736"/>
      <c r="AO11" s="736"/>
      <c r="AP11" s="736"/>
      <c r="AQ11" s="736"/>
      <c r="AR11" s="736"/>
      <c r="AS11" s="736"/>
      <c r="AT11" s="736"/>
      <c r="AU11" s="736"/>
      <c r="AV11" s="736"/>
    </row>
    <row r="12" spans="1:48" s="768" customFormat="1" ht="15" customHeight="1" x14ac:dyDescent="0.2">
      <c r="A12" s="1059"/>
      <c r="B12" s="1070"/>
      <c r="C12" s="1070"/>
      <c r="D12" s="1070"/>
      <c r="E12" s="1070"/>
      <c r="F12" s="1061"/>
      <c r="G12" s="767"/>
      <c r="H12" s="767"/>
      <c r="I12" s="767"/>
      <c r="J12" s="767"/>
      <c r="K12" s="767"/>
      <c r="L12" s="767"/>
      <c r="M12" s="767"/>
      <c r="N12" s="767"/>
      <c r="O12" s="767"/>
      <c r="P12" s="767"/>
      <c r="Q12" s="767"/>
      <c r="R12" s="767"/>
      <c r="S12" s="767"/>
      <c r="T12" s="767"/>
      <c r="U12" s="767"/>
      <c r="V12" s="767"/>
      <c r="W12" s="767"/>
      <c r="X12" s="767"/>
      <c r="Y12" s="767"/>
      <c r="Z12" s="767"/>
      <c r="AA12" s="767"/>
      <c r="AB12" s="767"/>
      <c r="AC12" s="767"/>
      <c r="AD12" s="767"/>
      <c r="AE12" s="767"/>
      <c r="AF12" s="767"/>
      <c r="AG12" s="767"/>
      <c r="AH12" s="767"/>
      <c r="AI12" s="767"/>
      <c r="AJ12" s="767"/>
      <c r="AK12" s="767"/>
      <c r="AL12" s="767"/>
      <c r="AM12" s="767"/>
      <c r="AN12" s="767"/>
      <c r="AO12" s="767"/>
      <c r="AP12" s="767"/>
      <c r="AQ12" s="767"/>
      <c r="AR12" s="767"/>
      <c r="AS12" s="767"/>
      <c r="AT12" s="767"/>
      <c r="AU12" s="767"/>
      <c r="AV12" s="767"/>
    </row>
    <row r="13" spans="1:48" s="738" customFormat="1" ht="20.100000000000001" customHeight="1" x14ac:dyDescent="0.2">
      <c r="A13" s="769" t="s">
        <v>20</v>
      </c>
      <c r="B13" s="770">
        <v>334461</v>
      </c>
      <c r="C13" s="771">
        <v>151518</v>
      </c>
      <c r="D13" s="770">
        <v>177434</v>
      </c>
      <c r="E13" s="770">
        <v>5509</v>
      </c>
      <c r="F13" s="939" t="s">
        <v>367</v>
      </c>
      <c r="G13" s="736"/>
      <c r="H13" s="736"/>
      <c r="I13" s="736"/>
      <c r="J13" s="736"/>
      <c r="K13" s="736"/>
      <c r="L13" s="736"/>
      <c r="M13" s="736"/>
      <c r="N13" s="736"/>
      <c r="O13" s="736"/>
      <c r="P13" s="736"/>
      <c r="Q13" s="736"/>
      <c r="R13" s="736"/>
      <c r="S13" s="736"/>
      <c r="T13" s="736"/>
      <c r="U13" s="736"/>
      <c r="V13" s="736"/>
      <c r="W13" s="736"/>
      <c r="X13" s="736"/>
      <c r="Y13" s="736"/>
      <c r="Z13" s="736"/>
      <c r="AA13" s="736"/>
      <c r="AB13" s="736"/>
      <c r="AC13" s="736"/>
      <c r="AD13" s="736"/>
      <c r="AE13" s="736"/>
      <c r="AF13" s="736"/>
      <c r="AG13" s="736"/>
      <c r="AH13" s="736"/>
      <c r="AI13" s="736"/>
      <c r="AJ13" s="736"/>
      <c r="AK13" s="736"/>
      <c r="AL13" s="736"/>
      <c r="AM13" s="736"/>
      <c r="AN13" s="736"/>
      <c r="AO13" s="736"/>
      <c r="AP13" s="736"/>
      <c r="AQ13" s="736"/>
      <c r="AR13" s="736"/>
      <c r="AS13" s="736"/>
      <c r="AT13" s="736"/>
      <c r="AU13" s="736"/>
      <c r="AV13" s="736"/>
    </row>
    <row r="14" spans="1:48" s="739" customFormat="1" ht="20.100000000000001" customHeight="1" x14ac:dyDescent="0.2">
      <c r="A14" s="772" t="s">
        <v>60</v>
      </c>
      <c r="B14" s="773"/>
      <c r="C14" s="773"/>
      <c r="D14" s="773"/>
      <c r="E14" s="773"/>
      <c r="F14" s="940" t="s">
        <v>368</v>
      </c>
      <c r="G14" s="736"/>
      <c r="H14" s="736"/>
      <c r="I14" s="736"/>
      <c r="J14" s="736"/>
      <c r="K14" s="736"/>
      <c r="L14" s="736"/>
      <c r="M14" s="736"/>
      <c r="N14" s="736"/>
      <c r="O14" s="736"/>
      <c r="P14" s="736"/>
      <c r="Q14" s="736"/>
      <c r="R14" s="736"/>
      <c r="S14" s="736"/>
      <c r="T14" s="736"/>
      <c r="U14" s="736"/>
      <c r="V14" s="736"/>
      <c r="W14" s="736"/>
      <c r="X14" s="736"/>
      <c r="Y14" s="736"/>
      <c r="Z14" s="736"/>
      <c r="AA14" s="736"/>
      <c r="AB14" s="736"/>
      <c r="AC14" s="736"/>
      <c r="AD14" s="736"/>
      <c r="AE14" s="736"/>
      <c r="AF14" s="736"/>
      <c r="AG14" s="736"/>
      <c r="AH14" s="736"/>
      <c r="AI14" s="736"/>
      <c r="AJ14" s="736"/>
      <c r="AK14" s="736"/>
      <c r="AL14" s="736"/>
      <c r="AM14" s="736"/>
      <c r="AN14" s="736"/>
      <c r="AO14" s="736"/>
      <c r="AP14" s="736"/>
      <c r="AQ14" s="736"/>
      <c r="AR14" s="736"/>
      <c r="AS14" s="736"/>
      <c r="AT14" s="736"/>
      <c r="AU14" s="736"/>
      <c r="AV14" s="736"/>
    </row>
    <row r="15" spans="1:48" s="739" customFormat="1" ht="20.100000000000001" customHeight="1" x14ac:dyDescent="0.2">
      <c r="A15" s="774" t="s">
        <v>369</v>
      </c>
      <c r="B15" s="775"/>
      <c r="C15" s="775"/>
      <c r="D15" s="775"/>
      <c r="E15" s="775"/>
      <c r="F15" s="941" t="s">
        <v>370</v>
      </c>
      <c r="G15" s="736"/>
      <c r="H15" s="736"/>
      <c r="I15" s="736"/>
      <c r="J15" s="736"/>
      <c r="K15" s="736"/>
      <c r="L15" s="736"/>
      <c r="M15" s="736"/>
      <c r="N15" s="736"/>
      <c r="O15" s="736"/>
      <c r="P15" s="736"/>
      <c r="Q15" s="736"/>
      <c r="R15" s="736"/>
      <c r="S15" s="736"/>
      <c r="T15" s="736"/>
      <c r="U15" s="736"/>
      <c r="V15" s="736"/>
      <c r="W15" s="736"/>
      <c r="X15" s="736"/>
      <c r="Y15" s="736"/>
      <c r="Z15" s="736"/>
      <c r="AA15" s="736"/>
      <c r="AB15" s="736"/>
      <c r="AC15" s="736"/>
      <c r="AD15" s="736"/>
      <c r="AE15" s="736"/>
      <c r="AF15" s="736"/>
      <c r="AG15" s="736"/>
      <c r="AH15" s="736"/>
      <c r="AI15" s="736"/>
      <c r="AJ15" s="736"/>
      <c r="AK15" s="736"/>
      <c r="AL15" s="736"/>
      <c r="AM15" s="736"/>
      <c r="AN15" s="736"/>
      <c r="AO15" s="736"/>
      <c r="AP15" s="736"/>
      <c r="AQ15" s="736"/>
      <c r="AR15" s="736"/>
      <c r="AS15" s="736"/>
      <c r="AT15" s="736"/>
      <c r="AU15" s="736"/>
      <c r="AV15" s="736"/>
    </row>
    <row r="16" spans="1:48" s="739" customFormat="1" ht="20.100000000000001" customHeight="1" x14ac:dyDescent="0.2">
      <c r="A16" s="774" t="s">
        <v>87</v>
      </c>
      <c r="B16" s="775"/>
      <c r="C16" s="775"/>
      <c r="D16" s="776"/>
      <c r="E16" s="776"/>
      <c r="F16" s="941" t="s">
        <v>371</v>
      </c>
      <c r="G16" s="736"/>
      <c r="H16" s="736"/>
      <c r="I16" s="736"/>
      <c r="J16" s="736"/>
      <c r="K16" s="736"/>
      <c r="L16" s="736"/>
      <c r="M16" s="736"/>
      <c r="N16" s="736"/>
      <c r="O16" s="736"/>
      <c r="P16" s="736"/>
      <c r="Q16" s="736"/>
      <c r="R16" s="736"/>
      <c r="S16" s="736"/>
      <c r="T16" s="736"/>
      <c r="U16" s="736"/>
      <c r="V16" s="736"/>
      <c r="W16" s="736"/>
      <c r="X16" s="736"/>
      <c r="Y16" s="736"/>
      <c r="Z16" s="736"/>
      <c r="AA16" s="736"/>
      <c r="AB16" s="736"/>
      <c r="AC16" s="736"/>
      <c r="AD16" s="736"/>
      <c r="AE16" s="736"/>
      <c r="AF16" s="736"/>
      <c r="AG16" s="736"/>
      <c r="AH16" s="736"/>
      <c r="AI16" s="736"/>
      <c r="AJ16" s="736"/>
      <c r="AK16" s="736"/>
      <c r="AL16" s="736"/>
      <c r="AM16" s="736"/>
      <c r="AN16" s="736"/>
      <c r="AO16" s="736"/>
      <c r="AP16" s="736"/>
      <c r="AQ16" s="736"/>
      <c r="AR16" s="736"/>
      <c r="AS16" s="736"/>
      <c r="AT16" s="736"/>
      <c r="AU16" s="736"/>
      <c r="AV16" s="736"/>
    </row>
    <row r="17" spans="1:48" s="739" customFormat="1" ht="20.100000000000001" customHeight="1" x14ac:dyDescent="0.2">
      <c r="A17" s="777" t="s">
        <v>372</v>
      </c>
      <c r="B17" s="773"/>
      <c r="C17" s="773"/>
      <c r="D17" s="778"/>
      <c r="E17" s="778"/>
      <c r="F17" s="942" t="s">
        <v>373</v>
      </c>
      <c r="G17" s="736"/>
      <c r="H17" s="736"/>
      <c r="I17" s="736"/>
      <c r="J17" s="736"/>
      <c r="K17" s="736"/>
      <c r="L17" s="736"/>
      <c r="M17" s="736"/>
      <c r="N17" s="736"/>
      <c r="O17" s="736"/>
      <c r="P17" s="736"/>
      <c r="Q17" s="736"/>
      <c r="R17" s="736"/>
      <c r="S17" s="736"/>
      <c r="T17" s="736"/>
      <c r="U17" s="736"/>
      <c r="V17" s="736"/>
      <c r="W17" s="736"/>
      <c r="X17" s="736"/>
      <c r="Y17" s="736"/>
      <c r="Z17" s="736"/>
      <c r="AA17" s="736"/>
      <c r="AB17" s="736"/>
      <c r="AC17" s="736"/>
      <c r="AD17" s="736"/>
      <c r="AE17" s="736"/>
      <c r="AF17" s="736"/>
      <c r="AG17" s="736"/>
      <c r="AH17" s="736"/>
      <c r="AI17" s="736"/>
      <c r="AJ17" s="736"/>
      <c r="AK17" s="736"/>
      <c r="AL17" s="736"/>
      <c r="AM17" s="736"/>
      <c r="AN17" s="736"/>
      <c r="AO17" s="736"/>
      <c r="AP17" s="736"/>
      <c r="AQ17" s="736"/>
      <c r="AR17" s="736"/>
      <c r="AS17" s="736"/>
      <c r="AT17" s="736"/>
      <c r="AU17" s="736"/>
      <c r="AV17" s="736"/>
    </row>
    <row r="18" spans="1:48" s="739" customFormat="1" ht="20.100000000000001" customHeight="1" x14ac:dyDescent="0.2">
      <c r="A18" s="779" t="s">
        <v>374</v>
      </c>
      <c r="B18" s="780"/>
      <c r="C18" s="780"/>
      <c r="D18" s="781"/>
      <c r="E18" s="781"/>
      <c r="F18" s="943" t="s">
        <v>375</v>
      </c>
      <c r="G18" s="736"/>
      <c r="H18" s="736"/>
      <c r="I18" s="736"/>
      <c r="J18" s="736"/>
      <c r="K18" s="736"/>
      <c r="L18" s="736"/>
      <c r="M18" s="736"/>
      <c r="N18" s="736"/>
      <c r="O18" s="736"/>
      <c r="P18" s="736"/>
      <c r="Q18" s="736"/>
      <c r="R18" s="736"/>
      <c r="S18" s="736"/>
      <c r="T18" s="736"/>
      <c r="U18" s="736"/>
      <c r="V18" s="736"/>
      <c r="W18" s="736"/>
      <c r="X18" s="736"/>
      <c r="Y18" s="736"/>
      <c r="Z18" s="736"/>
      <c r="AA18" s="736"/>
      <c r="AB18" s="736"/>
      <c r="AC18" s="736"/>
      <c r="AD18" s="736"/>
      <c r="AE18" s="736"/>
      <c r="AF18" s="736"/>
      <c r="AG18" s="736"/>
      <c r="AH18" s="736"/>
      <c r="AI18" s="736"/>
      <c r="AJ18" s="736"/>
      <c r="AK18" s="736"/>
      <c r="AL18" s="736"/>
      <c r="AM18" s="736"/>
      <c r="AN18" s="736"/>
      <c r="AO18" s="736"/>
      <c r="AP18" s="736"/>
      <c r="AQ18" s="736"/>
      <c r="AR18" s="736"/>
      <c r="AS18" s="736"/>
      <c r="AT18" s="736"/>
      <c r="AU18" s="736"/>
      <c r="AV18" s="736"/>
    </row>
    <row r="19" spans="1:48" s="739" customFormat="1" ht="20.100000000000001" customHeight="1" x14ac:dyDescent="0.2">
      <c r="A19" s="777" t="s">
        <v>376</v>
      </c>
      <c r="B19" s="773"/>
      <c r="C19" s="773"/>
      <c r="D19" s="778"/>
      <c r="E19" s="778"/>
      <c r="F19" s="942" t="s">
        <v>377</v>
      </c>
      <c r="G19" s="736"/>
      <c r="H19" s="736"/>
      <c r="I19" s="736"/>
      <c r="J19" s="736"/>
      <c r="K19" s="736"/>
      <c r="L19" s="736"/>
      <c r="M19" s="736"/>
      <c r="N19" s="736"/>
      <c r="O19" s="736"/>
      <c r="P19" s="736"/>
      <c r="Q19" s="736"/>
      <c r="R19" s="736"/>
      <c r="S19" s="736"/>
      <c r="T19" s="736"/>
      <c r="U19" s="736"/>
      <c r="V19" s="736"/>
      <c r="W19" s="736"/>
      <c r="X19" s="736"/>
      <c r="Y19" s="736"/>
      <c r="Z19" s="736"/>
      <c r="AA19" s="736"/>
      <c r="AB19" s="736"/>
      <c r="AC19" s="736"/>
      <c r="AD19" s="736"/>
      <c r="AE19" s="736"/>
      <c r="AF19" s="736"/>
      <c r="AG19" s="736"/>
      <c r="AH19" s="736"/>
      <c r="AI19" s="736"/>
      <c r="AJ19" s="736"/>
      <c r="AK19" s="736"/>
      <c r="AL19" s="736"/>
      <c r="AM19" s="736"/>
      <c r="AN19" s="736"/>
      <c r="AO19" s="736"/>
      <c r="AP19" s="736"/>
      <c r="AQ19" s="736"/>
      <c r="AR19" s="736"/>
      <c r="AS19" s="736"/>
      <c r="AT19" s="736"/>
      <c r="AU19" s="736"/>
      <c r="AV19" s="736"/>
    </row>
    <row r="20" spans="1:48" s="739" customFormat="1" ht="20.100000000000001" customHeight="1" x14ac:dyDescent="0.2">
      <c r="A20" s="782" t="s">
        <v>378</v>
      </c>
      <c r="B20" s="783"/>
      <c r="C20" s="783"/>
      <c r="D20" s="784"/>
      <c r="E20" s="784"/>
      <c r="F20" s="944" t="s">
        <v>379</v>
      </c>
      <c r="G20" s="736"/>
      <c r="H20" s="736"/>
      <c r="I20" s="736"/>
      <c r="J20" s="736"/>
      <c r="K20" s="736"/>
      <c r="L20" s="736"/>
      <c r="M20" s="736"/>
      <c r="N20" s="736"/>
      <c r="O20" s="736"/>
      <c r="P20" s="736"/>
      <c r="Q20" s="736"/>
      <c r="R20" s="736"/>
      <c r="S20" s="736"/>
      <c r="T20" s="736"/>
      <c r="U20" s="736"/>
      <c r="V20" s="736"/>
      <c r="W20" s="736"/>
      <c r="X20" s="736"/>
      <c r="Y20" s="736"/>
      <c r="Z20" s="736"/>
      <c r="AA20" s="736"/>
      <c r="AB20" s="736"/>
      <c r="AC20" s="736"/>
      <c r="AD20" s="736"/>
      <c r="AE20" s="736"/>
      <c r="AF20" s="736"/>
      <c r="AG20" s="736"/>
      <c r="AH20" s="736"/>
      <c r="AI20" s="736"/>
      <c r="AJ20" s="736"/>
      <c r="AK20" s="736"/>
      <c r="AL20" s="736"/>
      <c r="AM20" s="736"/>
      <c r="AN20" s="736"/>
      <c r="AO20" s="736"/>
      <c r="AP20" s="736"/>
      <c r="AQ20" s="736"/>
      <c r="AR20" s="736"/>
      <c r="AS20" s="736"/>
      <c r="AT20" s="736"/>
      <c r="AU20" s="736"/>
      <c r="AV20" s="736"/>
    </row>
    <row r="21" spans="1:48" s="739" customFormat="1" ht="20.100000000000001" customHeight="1" x14ac:dyDescent="0.2">
      <c r="A21" s="759"/>
      <c r="B21" s="760"/>
      <c r="C21" s="760"/>
      <c r="D21" s="760"/>
      <c r="E21" s="760"/>
      <c r="F21" s="945"/>
      <c r="G21" s="736"/>
      <c r="H21" s="736"/>
      <c r="I21" s="736"/>
      <c r="J21" s="736"/>
      <c r="K21" s="736"/>
      <c r="L21" s="736"/>
      <c r="M21" s="736"/>
      <c r="N21" s="736"/>
      <c r="O21" s="736"/>
      <c r="P21" s="736"/>
      <c r="Q21" s="736"/>
      <c r="R21" s="736"/>
      <c r="S21" s="736"/>
      <c r="T21" s="736"/>
      <c r="U21" s="736"/>
      <c r="V21" s="736"/>
      <c r="W21" s="736"/>
      <c r="X21" s="736"/>
      <c r="Y21" s="736"/>
      <c r="Z21" s="736"/>
      <c r="AA21" s="736"/>
      <c r="AB21" s="736"/>
      <c r="AC21" s="736"/>
      <c r="AD21" s="736"/>
      <c r="AE21" s="736"/>
      <c r="AF21" s="736"/>
      <c r="AG21" s="736"/>
      <c r="AH21" s="736"/>
      <c r="AI21" s="736"/>
      <c r="AJ21" s="736"/>
      <c r="AK21" s="736"/>
      <c r="AL21" s="736"/>
      <c r="AM21" s="736"/>
      <c r="AN21" s="736"/>
      <c r="AO21" s="736"/>
      <c r="AP21" s="736"/>
      <c r="AQ21" s="736"/>
      <c r="AR21" s="736"/>
      <c r="AS21" s="736"/>
      <c r="AT21" s="736"/>
      <c r="AU21" s="736"/>
      <c r="AV21" s="736"/>
    </row>
    <row r="22" spans="1:48" s="739" customFormat="1" ht="15" customHeight="1" x14ac:dyDescent="0.2">
      <c r="A22" s="761"/>
      <c r="B22" s="762"/>
      <c r="C22" s="762"/>
      <c r="D22" s="762"/>
      <c r="E22" s="762"/>
      <c r="F22" s="946"/>
      <c r="G22" s="736"/>
      <c r="H22" s="736"/>
      <c r="I22" s="736"/>
      <c r="J22" s="736"/>
      <c r="K22" s="736"/>
      <c r="L22" s="736"/>
      <c r="M22" s="736"/>
      <c r="N22" s="736"/>
      <c r="O22" s="736"/>
      <c r="P22" s="736"/>
      <c r="Q22" s="736"/>
      <c r="R22" s="736"/>
      <c r="S22" s="736"/>
      <c r="T22" s="736"/>
      <c r="U22" s="736"/>
      <c r="V22" s="736"/>
      <c r="W22" s="736"/>
      <c r="X22" s="736"/>
      <c r="Y22" s="736"/>
      <c r="Z22" s="736"/>
      <c r="AA22" s="736"/>
      <c r="AB22" s="736"/>
      <c r="AC22" s="736"/>
      <c r="AD22" s="736"/>
      <c r="AE22" s="736"/>
      <c r="AF22" s="736"/>
      <c r="AG22" s="736"/>
      <c r="AH22" s="736"/>
      <c r="AI22" s="736"/>
      <c r="AJ22" s="736"/>
      <c r="AK22" s="736"/>
      <c r="AL22" s="736"/>
      <c r="AM22" s="736"/>
      <c r="AN22" s="736"/>
      <c r="AO22" s="736"/>
      <c r="AP22" s="736"/>
      <c r="AQ22" s="736"/>
      <c r="AR22" s="736"/>
      <c r="AS22" s="736"/>
      <c r="AT22" s="736"/>
      <c r="AU22" s="736"/>
      <c r="AV22" s="736"/>
    </row>
    <row r="23" spans="1:48" s="737" customFormat="1" ht="15" customHeight="1" x14ac:dyDescent="0.25">
      <c r="A23" s="766" t="s">
        <v>380</v>
      </c>
      <c r="B23" s="754"/>
      <c r="C23" s="754"/>
      <c r="D23" s="754"/>
      <c r="E23" s="754"/>
      <c r="F23" s="938" t="s">
        <v>5</v>
      </c>
      <c r="G23" s="736"/>
      <c r="H23" s="736"/>
      <c r="I23" s="736"/>
      <c r="J23" s="736"/>
      <c r="K23" s="736"/>
      <c r="L23" s="736"/>
      <c r="M23" s="736"/>
      <c r="N23" s="736"/>
      <c r="O23" s="736"/>
      <c r="P23" s="736"/>
      <c r="Q23" s="736"/>
      <c r="R23" s="736"/>
      <c r="S23" s="736"/>
      <c r="T23" s="736"/>
      <c r="U23" s="736"/>
      <c r="V23" s="736"/>
      <c r="W23" s="736"/>
      <c r="X23" s="736"/>
      <c r="Y23" s="736"/>
      <c r="Z23" s="736"/>
      <c r="AA23" s="736"/>
      <c r="AB23" s="736"/>
      <c r="AC23" s="736"/>
      <c r="AD23" s="736"/>
      <c r="AE23" s="736"/>
      <c r="AF23" s="736"/>
      <c r="AG23" s="736"/>
      <c r="AH23" s="736"/>
      <c r="AI23" s="736"/>
      <c r="AJ23" s="736"/>
      <c r="AK23" s="736"/>
      <c r="AL23" s="736"/>
      <c r="AM23" s="736"/>
      <c r="AN23" s="736"/>
      <c r="AO23" s="736"/>
      <c r="AP23" s="736"/>
      <c r="AQ23" s="736"/>
      <c r="AR23" s="736"/>
      <c r="AS23" s="736"/>
      <c r="AT23" s="736"/>
      <c r="AU23" s="736"/>
      <c r="AV23" s="736"/>
    </row>
    <row r="24" spans="1:48" s="754" customFormat="1" ht="15" customHeight="1" x14ac:dyDescent="0.2">
      <c r="A24" s="1062" t="s">
        <v>365</v>
      </c>
      <c r="B24" s="1068" t="s">
        <v>571</v>
      </c>
      <c r="C24" s="1071" t="s">
        <v>572</v>
      </c>
      <c r="D24" s="1072"/>
      <c r="E24" s="1073"/>
      <c r="F24" s="1065" t="s">
        <v>366</v>
      </c>
      <c r="G24" s="785"/>
      <c r="H24" s="785"/>
      <c r="I24" s="785"/>
      <c r="J24" s="785"/>
      <c r="K24" s="785"/>
      <c r="L24" s="785"/>
      <c r="M24" s="785"/>
      <c r="N24" s="785"/>
      <c r="O24" s="785"/>
      <c r="P24" s="785"/>
      <c r="Q24" s="785"/>
      <c r="R24" s="785"/>
      <c r="S24" s="785"/>
      <c r="T24" s="785"/>
      <c r="U24" s="785"/>
      <c r="V24" s="785"/>
      <c r="W24" s="785"/>
      <c r="X24" s="785"/>
      <c r="Y24" s="785"/>
      <c r="Z24" s="785"/>
      <c r="AA24" s="785"/>
      <c r="AB24" s="785"/>
      <c r="AC24" s="785"/>
      <c r="AD24" s="785"/>
      <c r="AE24" s="785"/>
      <c r="AF24" s="785"/>
      <c r="AG24" s="785"/>
      <c r="AH24" s="785"/>
      <c r="AI24" s="785"/>
      <c r="AJ24" s="785"/>
      <c r="AK24" s="785"/>
      <c r="AL24" s="785"/>
      <c r="AM24" s="785"/>
      <c r="AN24" s="785"/>
      <c r="AO24" s="785"/>
      <c r="AP24" s="785"/>
      <c r="AQ24" s="785"/>
      <c r="AR24" s="785"/>
      <c r="AS24" s="785"/>
      <c r="AT24" s="785"/>
      <c r="AU24" s="785"/>
      <c r="AV24" s="785"/>
    </row>
    <row r="25" spans="1:48" s="754" customFormat="1" ht="15" customHeight="1" x14ac:dyDescent="0.2">
      <c r="A25" s="1063"/>
      <c r="B25" s="1069"/>
      <c r="C25" s="1068" t="s">
        <v>573</v>
      </c>
      <c r="D25" s="1068" t="s">
        <v>574</v>
      </c>
      <c r="E25" s="1068" t="s">
        <v>575</v>
      </c>
      <c r="F25" s="1066"/>
      <c r="G25" s="785"/>
      <c r="H25" s="785"/>
      <c r="I25" s="785"/>
      <c r="J25" s="785"/>
      <c r="K25" s="785"/>
      <c r="L25" s="785"/>
      <c r="M25" s="785"/>
      <c r="N25" s="785"/>
      <c r="O25" s="785"/>
      <c r="P25" s="785"/>
      <c r="Q25" s="785"/>
      <c r="R25" s="785"/>
      <c r="S25" s="785"/>
      <c r="T25" s="785"/>
      <c r="U25" s="785"/>
      <c r="V25" s="785"/>
      <c r="W25" s="785"/>
      <c r="X25" s="785"/>
      <c r="Y25" s="785"/>
      <c r="Z25" s="785"/>
      <c r="AA25" s="785"/>
      <c r="AB25" s="785"/>
      <c r="AC25" s="785"/>
      <c r="AD25" s="785"/>
      <c r="AE25" s="785"/>
      <c r="AF25" s="785"/>
      <c r="AG25" s="785"/>
      <c r="AH25" s="785"/>
      <c r="AI25" s="785"/>
      <c r="AJ25" s="785"/>
      <c r="AK25" s="785"/>
      <c r="AL25" s="785"/>
      <c r="AM25" s="785"/>
      <c r="AN25" s="785"/>
      <c r="AO25" s="785"/>
      <c r="AP25" s="785"/>
      <c r="AQ25" s="785"/>
      <c r="AR25" s="785"/>
      <c r="AS25" s="785"/>
      <c r="AT25" s="785"/>
      <c r="AU25" s="785"/>
      <c r="AV25" s="785"/>
    </row>
    <row r="26" spans="1:48" s="754" customFormat="1" ht="15" customHeight="1" x14ac:dyDescent="0.2">
      <c r="A26" s="1063"/>
      <c r="B26" s="1069"/>
      <c r="C26" s="1069"/>
      <c r="D26" s="1069"/>
      <c r="E26" s="1069"/>
      <c r="F26" s="1066"/>
      <c r="G26" s="785"/>
      <c r="H26" s="785"/>
      <c r="I26" s="785"/>
      <c r="J26" s="785"/>
      <c r="K26" s="785"/>
      <c r="L26" s="785"/>
      <c r="M26" s="785"/>
      <c r="N26" s="785"/>
      <c r="O26" s="785"/>
      <c r="P26" s="785"/>
      <c r="Q26" s="785"/>
      <c r="R26" s="785"/>
      <c r="S26" s="785"/>
      <c r="T26" s="785"/>
      <c r="U26" s="785"/>
      <c r="V26" s="785"/>
      <c r="W26" s="785"/>
      <c r="X26" s="785"/>
      <c r="Y26" s="785"/>
      <c r="Z26" s="785"/>
      <c r="AA26" s="785"/>
      <c r="AB26" s="785"/>
      <c r="AC26" s="785"/>
      <c r="AD26" s="785"/>
      <c r="AE26" s="785"/>
      <c r="AF26" s="785"/>
      <c r="AG26" s="785"/>
      <c r="AH26" s="785"/>
      <c r="AI26" s="785"/>
      <c r="AJ26" s="785"/>
      <c r="AK26" s="785"/>
      <c r="AL26" s="785"/>
      <c r="AM26" s="785"/>
      <c r="AN26" s="785"/>
      <c r="AO26" s="785"/>
      <c r="AP26" s="785"/>
      <c r="AQ26" s="785"/>
      <c r="AR26" s="785"/>
      <c r="AS26" s="785"/>
      <c r="AT26" s="785"/>
      <c r="AU26" s="785"/>
      <c r="AV26" s="785"/>
    </row>
    <row r="27" spans="1:48" s="754" customFormat="1" ht="15" customHeight="1" x14ac:dyDescent="0.2">
      <c r="A27" s="1063"/>
      <c r="B27" s="1069"/>
      <c r="C27" s="1069"/>
      <c r="D27" s="1069"/>
      <c r="E27" s="1069"/>
      <c r="F27" s="1066"/>
      <c r="G27" s="785"/>
      <c r="H27" s="785"/>
      <c r="I27" s="785"/>
      <c r="J27" s="785"/>
      <c r="K27" s="785"/>
      <c r="L27" s="785"/>
      <c r="M27" s="785"/>
      <c r="N27" s="785"/>
      <c r="O27" s="785"/>
      <c r="P27" s="785"/>
      <c r="Q27" s="785"/>
      <c r="R27" s="785"/>
      <c r="S27" s="785"/>
      <c r="T27" s="785"/>
      <c r="U27" s="785"/>
      <c r="V27" s="785"/>
      <c r="W27" s="785"/>
      <c r="X27" s="785"/>
      <c r="Y27" s="785"/>
      <c r="Z27" s="785"/>
      <c r="AA27" s="785"/>
      <c r="AB27" s="785"/>
      <c r="AC27" s="785"/>
      <c r="AD27" s="785"/>
      <c r="AE27" s="785"/>
      <c r="AF27" s="785"/>
      <c r="AG27" s="785"/>
      <c r="AH27" s="785"/>
      <c r="AI27" s="785"/>
      <c r="AJ27" s="785"/>
      <c r="AK27" s="785"/>
      <c r="AL27" s="785"/>
      <c r="AM27" s="785"/>
      <c r="AN27" s="785"/>
      <c r="AO27" s="785"/>
      <c r="AP27" s="785"/>
      <c r="AQ27" s="785"/>
      <c r="AR27" s="785"/>
      <c r="AS27" s="785"/>
      <c r="AT27" s="785"/>
      <c r="AU27" s="785"/>
      <c r="AV27" s="785"/>
    </row>
    <row r="28" spans="1:48" s="754" customFormat="1" ht="15" customHeight="1" x14ac:dyDescent="0.2">
      <c r="A28" s="1063"/>
      <c r="B28" s="1069"/>
      <c r="C28" s="1069"/>
      <c r="D28" s="1069"/>
      <c r="E28" s="1069"/>
      <c r="F28" s="1066"/>
      <c r="G28" s="785"/>
      <c r="H28" s="785"/>
      <c r="I28" s="785"/>
      <c r="J28" s="785"/>
      <c r="K28" s="785"/>
      <c r="L28" s="785"/>
      <c r="M28" s="785"/>
      <c r="N28" s="785"/>
      <c r="O28" s="785"/>
      <c r="P28" s="785"/>
      <c r="Q28" s="785"/>
      <c r="R28" s="785"/>
      <c r="S28" s="785"/>
      <c r="T28" s="785"/>
      <c r="U28" s="785"/>
      <c r="V28" s="785"/>
      <c r="W28" s="785"/>
      <c r="X28" s="785"/>
      <c r="Y28" s="785"/>
      <c r="Z28" s="785"/>
      <c r="AA28" s="785"/>
      <c r="AB28" s="785"/>
      <c r="AC28" s="785"/>
      <c r="AD28" s="785"/>
      <c r="AE28" s="785"/>
      <c r="AF28" s="785"/>
      <c r="AG28" s="785"/>
      <c r="AH28" s="785"/>
      <c r="AI28" s="785"/>
      <c r="AJ28" s="785"/>
      <c r="AK28" s="785"/>
      <c r="AL28" s="785"/>
      <c r="AM28" s="785"/>
      <c r="AN28" s="785"/>
      <c r="AO28" s="785"/>
      <c r="AP28" s="785"/>
      <c r="AQ28" s="785"/>
      <c r="AR28" s="785"/>
      <c r="AS28" s="785"/>
      <c r="AT28" s="785"/>
      <c r="AU28" s="785"/>
      <c r="AV28" s="785"/>
    </row>
    <row r="29" spans="1:48" s="754" customFormat="1" ht="15" customHeight="1" x14ac:dyDescent="0.2">
      <c r="A29" s="1064"/>
      <c r="B29" s="1070"/>
      <c r="C29" s="1070"/>
      <c r="D29" s="1070"/>
      <c r="E29" s="1070"/>
      <c r="F29" s="1067"/>
      <c r="G29" s="785"/>
      <c r="H29" s="785"/>
      <c r="I29" s="785"/>
      <c r="J29" s="785"/>
      <c r="K29" s="785"/>
      <c r="L29" s="785"/>
      <c r="M29" s="785"/>
      <c r="N29" s="785"/>
      <c r="O29" s="785"/>
      <c r="P29" s="785"/>
      <c r="Q29" s="785"/>
      <c r="R29" s="785"/>
      <c r="S29" s="785"/>
      <c r="T29" s="785"/>
      <c r="U29" s="785"/>
      <c r="V29" s="785"/>
      <c r="W29" s="785"/>
      <c r="X29" s="785"/>
      <c r="Y29" s="785"/>
      <c r="Z29" s="785"/>
      <c r="AA29" s="785"/>
      <c r="AB29" s="785"/>
      <c r="AC29" s="785"/>
      <c r="AD29" s="785"/>
      <c r="AE29" s="785"/>
      <c r="AF29" s="785"/>
      <c r="AG29" s="785"/>
      <c r="AH29" s="785"/>
      <c r="AI29" s="785"/>
      <c r="AJ29" s="785"/>
      <c r="AK29" s="785"/>
      <c r="AL29" s="785"/>
      <c r="AM29" s="785"/>
      <c r="AN29" s="785"/>
      <c r="AO29" s="785"/>
      <c r="AP29" s="785"/>
      <c r="AQ29" s="785"/>
      <c r="AR29" s="785"/>
      <c r="AS29" s="785"/>
      <c r="AT29" s="785"/>
      <c r="AU29" s="785"/>
      <c r="AV29" s="785"/>
    </row>
    <row r="30" spans="1:48" s="754" customFormat="1" ht="20.100000000000001" customHeight="1" x14ac:dyDescent="0.25">
      <c r="A30" s="786" t="s">
        <v>20</v>
      </c>
      <c r="B30" s="787"/>
      <c r="C30" s="787"/>
      <c r="D30" s="788"/>
      <c r="E30" s="788"/>
      <c r="F30" s="947" t="s">
        <v>381</v>
      </c>
      <c r="G30" s="785"/>
      <c r="H30" s="785"/>
      <c r="I30" s="785"/>
      <c r="J30" s="785"/>
      <c r="K30" s="785"/>
      <c r="L30" s="785"/>
      <c r="M30" s="785"/>
      <c r="N30" s="785"/>
      <c r="O30" s="785"/>
      <c r="P30" s="785"/>
      <c r="Q30" s="785"/>
      <c r="R30" s="785"/>
      <c r="S30" s="785"/>
      <c r="T30" s="785"/>
      <c r="U30" s="785"/>
      <c r="V30" s="785"/>
      <c r="W30" s="785"/>
      <c r="X30" s="785"/>
      <c r="Y30" s="785"/>
      <c r="Z30" s="785"/>
      <c r="AA30" s="785"/>
      <c r="AB30" s="785"/>
      <c r="AC30" s="785"/>
      <c r="AD30" s="785"/>
      <c r="AE30" s="785"/>
      <c r="AF30" s="785"/>
      <c r="AG30" s="785"/>
      <c r="AH30" s="785"/>
      <c r="AI30" s="785"/>
      <c r="AJ30" s="785"/>
      <c r="AK30" s="785"/>
      <c r="AL30" s="785"/>
      <c r="AM30" s="785"/>
      <c r="AN30" s="785"/>
      <c r="AO30" s="785"/>
      <c r="AP30" s="785"/>
      <c r="AQ30" s="785"/>
      <c r="AR30" s="785"/>
      <c r="AS30" s="785"/>
      <c r="AT30" s="785"/>
      <c r="AU30" s="785"/>
      <c r="AV30" s="785"/>
    </row>
    <row r="31" spans="1:48" s="754" customFormat="1" ht="20.100000000000001" customHeight="1" x14ac:dyDescent="0.25">
      <c r="A31" s="789" t="s">
        <v>60</v>
      </c>
      <c r="B31" s="790">
        <v>102301</v>
      </c>
      <c r="C31" s="790">
        <v>41978</v>
      </c>
      <c r="D31" s="790">
        <v>58550</v>
      </c>
      <c r="E31" s="790">
        <v>1773</v>
      </c>
      <c r="F31" s="948" t="s">
        <v>368</v>
      </c>
      <c r="G31" s="785"/>
      <c r="H31" s="785"/>
      <c r="I31" s="785"/>
      <c r="J31" s="785"/>
      <c r="K31" s="785"/>
      <c r="L31" s="785"/>
      <c r="M31" s="785"/>
      <c r="N31" s="785"/>
      <c r="O31" s="785"/>
      <c r="P31" s="785"/>
      <c r="Q31" s="785"/>
      <c r="R31" s="785"/>
      <c r="S31" s="785"/>
      <c r="T31" s="785"/>
      <c r="U31" s="785"/>
      <c r="V31" s="785"/>
      <c r="W31" s="785"/>
      <c r="X31" s="785"/>
      <c r="Y31" s="785"/>
      <c r="Z31" s="785"/>
      <c r="AA31" s="785"/>
      <c r="AB31" s="785"/>
      <c r="AC31" s="785"/>
      <c r="AD31" s="785"/>
      <c r="AE31" s="785"/>
      <c r="AF31" s="785"/>
      <c r="AG31" s="785"/>
      <c r="AH31" s="785"/>
      <c r="AI31" s="785"/>
      <c r="AJ31" s="785"/>
      <c r="AK31" s="785"/>
      <c r="AL31" s="785"/>
      <c r="AM31" s="785"/>
      <c r="AN31" s="785"/>
      <c r="AO31" s="785"/>
      <c r="AP31" s="785"/>
      <c r="AQ31" s="785"/>
      <c r="AR31" s="785"/>
      <c r="AS31" s="785"/>
      <c r="AT31" s="785"/>
      <c r="AU31" s="785"/>
      <c r="AV31" s="785"/>
    </row>
    <row r="32" spans="1:48" s="754" customFormat="1" ht="20.100000000000001" customHeight="1" x14ac:dyDescent="0.2">
      <c r="A32" s="791" t="s">
        <v>369</v>
      </c>
      <c r="B32" s="775"/>
      <c r="C32" s="775"/>
      <c r="D32" s="775"/>
      <c r="E32" s="775"/>
      <c r="F32" s="949" t="s">
        <v>370</v>
      </c>
      <c r="G32" s="785"/>
      <c r="H32" s="785"/>
      <c r="I32" s="785"/>
      <c r="J32" s="785"/>
      <c r="K32" s="785"/>
      <c r="L32" s="785"/>
      <c r="M32" s="785"/>
      <c r="N32" s="785"/>
      <c r="O32" s="785"/>
      <c r="P32" s="785"/>
      <c r="Q32" s="785"/>
      <c r="R32" s="785"/>
      <c r="S32" s="785"/>
      <c r="T32" s="785"/>
      <c r="U32" s="785"/>
      <c r="V32" s="785"/>
      <c r="W32" s="785"/>
      <c r="X32" s="785"/>
      <c r="Y32" s="785"/>
      <c r="Z32" s="785"/>
      <c r="AA32" s="785"/>
      <c r="AB32" s="785"/>
      <c r="AC32" s="785"/>
      <c r="AD32" s="785"/>
      <c r="AE32" s="785"/>
      <c r="AF32" s="785"/>
      <c r="AG32" s="785"/>
      <c r="AH32" s="785"/>
      <c r="AI32" s="785"/>
      <c r="AJ32" s="785"/>
      <c r="AK32" s="785"/>
      <c r="AL32" s="785"/>
      <c r="AM32" s="785"/>
      <c r="AN32" s="785"/>
      <c r="AO32" s="785"/>
      <c r="AP32" s="785"/>
      <c r="AQ32" s="785"/>
      <c r="AR32" s="785"/>
      <c r="AS32" s="785"/>
      <c r="AT32" s="785"/>
      <c r="AU32" s="785"/>
      <c r="AV32" s="785"/>
    </row>
    <row r="33" spans="1:48" s="754" customFormat="1" ht="20.100000000000001" customHeight="1" x14ac:dyDescent="0.2">
      <c r="A33" s="791" t="s">
        <v>87</v>
      </c>
      <c r="B33" s="776"/>
      <c r="C33" s="775"/>
      <c r="D33" s="776"/>
      <c r="E33" s="776"/>
      <c r="F33" s="949" t="s">
        <v>371</v>
      </c>
    </row>
    <row r="34" spans="1:48" s="754" customFormat="1" ht="20.100000000000001" customHeight="1" x14ac:dyDescent="0.2">
      <c r="A34" s="792" t="s">
        <v>372</v>
      </c>
      <c r="B34" s="778"/>
      <c r="C34" s="773"/>
      <c r="D34" s="778"/>
      <c r="E34" s="778"/>
      <c r="F34" s="950" t="s">
        <v>373</v>
      </c>
    </row>
    <row r="35" spans="1:48" s="754" customFormat="1" ht="20.100000000000001" customHeight="1" x14ac:dyDescent="0.2">
      <c r="A35" s="793" t="s">
        <v>374</v>
      </c>
      <c r="B35" s="781"/>
      <c r="C35" s="780"/>
      <c r="D35" s="781"/>
      <c r="E35" s="781"/>
      <c r="F35" s="951" t="s">
        <v>375</v>
      </c>
    </row>
    <row r="36" spans="1:48" s="754" customFormat="1" ht="20.100000000000001" customHeight="1" x14ac:dyDescent="0.2">
      <c r="A36" s="792" t="s">
        <v>376</v>
      </c>
      <c r="B36" s="778"/>
      <c r="C36" s="773"/>
      <c r="D36" s="778"/>
      <c r="E36" s="778"/>
      <c r="F36" s="950" t="s">
        <v>377</v>
      </c>
    </row>
    <row r="37" spans="1:48" s="754" customFormat="1" ht="20.100000000000001" customHeight="1" x14ac:dyDescent="0.2">
      <c r="A37" s="793" t="s">
        <v>378</v>
      </c>
      <c r="B37" s="781"/>
      <c r="C37" s="780"/>
      <c r="D37" s="781"/>
      <c r="E37" s="781"/>
      <c r="F37" s="952" t="s">
        <v>379</v>
      </c>
    </row>
    <row r="38" spans="1:48" s="754" customFormat="1" ht="20.100000000000001" customHeight="1" x14ac:dyDescent="0.25">
      <c r="A38" s="789" t="s">
        <v>68</v>
      </c>
      <c r="B38" s="794">
        <v>232160</v>
      </c>
      <c r="C38" s="794">
        <v>109540</v>
      </c>
      <c r="D38" s="794">
        <v>118884</v>
      </c>
      <c r="E38" s="794">
        <v>3736</v>
      </c>
      <c r="F38" s="953" t="s">
        <v>382</v>
      </c>
    </row>
    <row r="39" spans="1:48" s="754" customFormat="1" ht="20.100000000000001" customHeight="1" x14ac:dyDescent="0.25">
      <c r="A39" s="795" t="s">
        <v>383</v>
      </c>
      <c r="B39" s="796"/>
      <c r="C39" s="796"/>
      <c r="D39" s="797"/>
      <c r="E39" s="797"/>
      <c r="F39" s="954" t="s">
        <v>384</v>
      </c>
    </row>
    <row r="40" spans="1:48" ht="15" x14ac:dyDescent="0.2">
      <c r="A40" s="742"/>
      <c r="B40" s="743"/>
      <c r="C40" s="743"/>
      <c r="D40" s="743"/>
      <c r="E40" s="743"/>
      <c r="G40" s="741"/>
      <c r="H40" s="741"/>
      <c r="I40" s="741"/>
      <c r="J40" s="741"/>
      <c r="K40" s="741"/>
      <c r="L40" s="741"/>
      <c r="M40" s="741"/>
      <c r="N40" s="741"/>
      <c r="O40" s="741"/>
      <c r="P40" s="741"/>
      <c r="Q40" s="741"/>
      <c r="R40" s="741"/>
      <c r="S40" s="741"/>
      <c r="T40" s="741"/>
      <c r="U40" s="741"/>
      <c r="V40" s="741"/>
      <c r="W40" s="741"/>
      <c r="X40" s="741"/>
      <c r="Y40" s="741"/>
      <c r="Z40" s="741"/>
      <c r="AA40" s="741"/>
      <c r="AB40" s="741"/>
      <c r="AC40" s="741"/>
      <c r="AD40" s="741"/>
      <c r="AE40" s="741"/>
      <c r="AF40" s="741"/>
      <c r="AG40" s="741"/>
      <c r="AH40" s="741"/>
      <c r="AI40" s="741"/>
      <c r="AJ40" s="741"/>
      <c r="AK40" s="741"/>
      <c r="AL40" s="741"/>
      <c r="AM40" s="741"/>
      <c r="AN40" s="741"/>
      <c r="AO40" s="741"/>
      <c r="AP40" s="741"/>
      <c r="AQ40" s="741"/>
      <c r="AR40" s="741"/>
      <c r="AS40" s="741"/>
      <c r="AT40" s="741"/>
      <c r="AU40" s="741"/>
      <c r="AV40" s="741"/>
    </row>
    <row r="41" spans="1:48" ht="12" customHeight="1" x14ac:dyDescent="0.2">
      <c r="B41" s="744"/>
      <c r="C41" s="689"/>
      <c r="D41" s="744"/>
      <c r="E41" s="744"/>
      <c r="G41" s="741"/>
      <c r="H41" s="741"/>
      <c r="I41" s="741"/>
      <c r="J41" s="741"/>
      <c r="K41" s="741"/>
      <c r="L41" s="741"/>
      <c r="M41" s="741"/>
      <c r="N41" s="741"/>
      <c r="O41" s="741"/>
      <c r="P41" s="741"/>
      <c r="Q41" s="741"/>
      <c r="R41" s="741"/>
      <c r="S41" s="741"/>
      <c r="T41" s="741"/>
      <c r="U41" s="741"/>
      <c r="V41" s="741"/>
      <c r="W41" s="741"/>
      <c r="X41" s="741"/>
      <c r="Y41" s="741"/>
      <c r="Z41" s="741"/>
      <c r="AA41" s="741"/>
      <c r="AB41" s="741"/>
      <c r="AC41" s="741"/>
      <c r="AD41" s="741"/>
      <c r="AE41" s="741"/>
      <c r="AF41" s="741"/>
      <c r="AG41" s="741"/>
      <c r="AH41" s="741"/>
      <c r="AI41" s="741"/>
      <c r="AJ41" s="741"/>
      <c r="AK41" s="741"/>
      <c r="AL41" s="741"/>
      <c r="AM41" s="741"/>
      <c r="AN41" s="741"/>
      <c r="AO41" s="741"/>
      <c r="AP41" s="741"/>
      <c r="AQ41" s="741"/>
      <c r="AR41" s="741"/>
      <c r="AS41" s="741"/>
      <c r="AT41" s="741"/>
      <c r="AU41" s="741"/>
      <c r="AV41" s="741"/>
    </row>
    <row r="42" spans="1:48" x14ac:dyDescent="0.2">
      <c r="A42" s="745"/>
      <c r="B42" s="746"/>
      <c r="C42" s="746"/>
      <c r="D42" s="746"/>
      <c r="E42" s="746"/>
      <c r="G42" s="741"/>
      <c r="H42" s="741"/>
      <c r="I42" s="741"/>
      <c r="J42" s="741"/>
      <c r="K42" s="741"/>
      <c r="L42" s="741"/>
      <c r="M42" s="741"/>
      <c r="N42" s="741"/>
      <c r="O42" s="741"/>
      <c r="P42" s="741"/>
      <c r="Q42" s="741"/>
      <c r="R42" s="741"/>
      <c r="S42" s="741"/>
      <c r="T42" s="741"/>
      <c r="U42" s="741"/>
      <c r="V42" s="741"/>
      <c r="W42" s="741"/>
      <c r="X42" s="741"/>
      <c r="Y42" s="741"/>
      <c r="Z42" s="741"/>
      <c r="AA42" s="741"/>
      <c r="AB42" s="741"/>
      <c r="AC42" s="741"/>
      <c r="AD42" s="741"/>
      <c r="AE42" s="741"/>
      <c r="AF42" s="741"/>
      <c r="AG42" s="741"/>
      <c r="AH42" s="741"/>
      <c r="AI42" s="741"/>
      <c r="AJ42" s="741"/>
      <c r="AK42" s="741"/>
      <c r="AL42" s="741"/>
      <c r="AM42" s="741"/>
      <c r="AN42" s="741"/>
      <c r="AO42" s="741"/>
      <c r="AP42" s="741"/>
      <c r="AQ42" s="741"/>
      <c r="AR42" s="741"/>
      <c r="AS42" s="741"/>
      <c r="AT42" s="741"/>
      <c r="AU42" s="741"/>
      <c r="AV42" s="741"/>
    </row>
    <row r="43" spans="1:48" x14ac:dyDescent="0.2">
      <c r="A43" s="745"/>
      <c r="B43" s="746"/>
      <c r="C43" s="746"/>
      <c r="D43" s="746"/>
      <c r="E43" s="746"/>
      <c r="G43" s="741"/>
      <c r="H43" s="741"/>
      <c r="I43" s="741"/>
      <c r="J43" s="741"/>
      <c r="K43" s="741"/>
      <c r="L43" s="741"/>
      <c r="M43" s="741"/>
      <c r="N43" s="741"/>
      <c r="O43" s="741"/>
      <c r="P43" s="741"/>
      <c r="Q43" s="741"/>
      <c r="R43" s="741"/>
      <c r="S43" s="741"/>
      <c r="T43" s="741"/>
      <c r="U43" s="741"/>
      <c r="V43" s="741"/>
      <c r="W43" s="741"/>
      <c r="X43" s="741"/>
      <c r="Y43" s="741"/>
      <c r="Z43" s="741"/>
      <c r="AA43" s="741"/>
      <c r="AB43" s="741"/>
      <c r="AC43" s="741"/>
      <c r="AD43" s="741"/>
      <c r="AE43" s="741"/>
      <c r="AF43" s="741"/>
      <c r="AG43" s="741"/>
      <c r="AH43" s="741"/>
      <c r="AI43" s="741"/>
      <c r="AJ43" s="741"/>
      <c r="AK43" s="741"/>
      <c r="AL43" s="741"/>
      <c r="AM43" s="741"/>
      <c r="AN43" s="741"/>
      <c r="AO43" s="741"/>
      <c r="AP43" s="741"/>
      <c r="AQ43" s="741"/>
      <c r="AR43" s="741"/>
      <c r="AS43" s="741"/>
      <c r="AT43" s="741"/>
      <c r="AU43" s="741"/>
      <c r="AV43" s="741"/>
    </row>
    <row r="44" spans="1:48" ht="18" x14ac:dyDescent="0.25">
      <c r="A44" s="747"/>
      <c r="B44" s="748"/>
      <c r="C44" s="748"/>
      <c r="D44" s="748"/>
      <c r="E44" s="748"/>
      <c r="G44" s="741"/>
      <c r="H44" s="741"/>
      <c r="I44" s="741"/>
      <c r="J44" s="741"/>
      <c r="K44" s="741"/>
      <c r="L44" s="741"/>
      <c r="M44" s="741"/>
      <c r="N44" s="741"/>
      <c r="O44" s="741"/>
      <c r="P44" s="741"/>
      <c r="Q44" s="741"/>
      <c r="R44" s="741"/>
      <c r="S44" s="741"/>
      <c r="T44" s="741"/>
      <c r="U44" s="741"/>
      <c r="V44" s="741"/>
      <c r="W44" s="741"/>
      <c r="X44" s="741"/>
      <c r="Y44" s="741"/>
      <c r="Z44" s="741"/>
      <c r="AA44" s="741"/>
      <c r="AB44" s="741"/>
      <c r="AC44" s="741"/>
      <c r="AD44" s="741"/>
      <c r="AE44" s="741"/>
      <c r="AF44" s="741"/>
      <c r="AG44" s="741"/>
      <c r="AH44" s="741"/>
      <c r="AI44" s="741"/>
      <c r="AJ44" s="741"/>
      <c r="AK44" s="741"/>
      <c r="AL44" s="741"/>
      <c r="AM44" s="741"/>
      <c r="AN44" s="741"/>
      <c r="AO44" s="741"/>
      <c r="AP44" s="741"/>
      <c r="AQ44" s="741"/>
      <c r="AR44" s="741"/>
      <c r="AS44" s="741"/>
      <c r="AT44" s="741"/>
      <c r="AU44" s="741"/>
      <c r="AV44" s="741"/>
    </row>
    <row r="45" spans="1:48" ht="15" x14ac:dyDescent="0.2">
      <c r="A45" s="749"/>
      <c r="B45" s="750"/>
      <c r="C45" s="750"/>
      <c r="D45" s="750"/>
      <c r="E45" s="750"/>
      <c r="G45" s="741"/>
      <c r="H45" s="741"/>
      <c r="I45" s="741"/>
      <c r="J45" s="741"/>
      <c r="K45" s="741"/>
      <c r="L45" s="741"/>
      <c r="M45" s="741"/>
      <c r="N45" s="741"/>
      <c r="O45" s="741"/>
      <c r="P45" s="741"/>
      <c r="Q45" s="741"/>
      <c r="R45" s="741"/>
      <c r="S45" s="741"/>
      <c r="T45" s="741"/>
      <c r="U45" s="741"/>
      <c r="V45" s="741"/>
      <c r="W45" s="741"/>
      <c r="X45" s="741"/>
      <c r="Y45" s="741"/>
      <c r="Z45" s="741"/>
      <c r="AA45" s="741"/>
      <c r="AB45" s="741"/>
      <c r="AC45" s="741"/>
      <c r="AD45" s="741"/>
      <c r="AE45" s="741"/>
      <c r="AF45" s="741"/>
      <c r="AG45" s="741"/>
      <c r="AH45" s="741"/>
      <c r="AI45" s="741"/>
      <c r="AJ45" s="741"/>
      <c r="AK45" s="741"/>
      <c r="AL45" s="741"/>
      <c r="AM45" s="741"/>
      <c r="AN45" s="741"/>
      <c r="AO45" s="741"/>
      <c r="AP45" s="741"/>
      <c r="AQ45" s="741"/>
      <c r="AR45" s="741"/>
      <c r="AS45" s="741"/>
      <c r="AT45" s="741"/>
      <c r="AU45" s="741"/>
      <c r="AV45" s="741"/>
    </row>
    <row r="46" spans="1:48" ht="15" x14ac:dyDescent="0.2">
      <c r="A46" s="751"/>
      <c r="B46" s="752"/>
      <c r="C46" s="753"/>
      <c r="D46" s="752"/>
      <c r="E46" s="752"/>
      <c r="G46" s="741"/>
      <c r="H46" s="741"/>
      <c r="I46" s="741"/>
      <c r="J46" s="741"/>
      <c r="K46" s="741"/>
      <c r="L46" s="741"/>
      <c r="M46" s="741"/>
      <c r="N46" s="741"/>
      <c r="O46" s="741"/>
      <c r="P46" s="741"/>
      <c r="Q46" s="741"/>
      <c r="R46" s="741"/>
      <c r="S46" s="741"/>
      <c r="T46" s="741"/>
      <c r="U46" s="741"/>
      <c r="V46" s="741"/>
      <c r="W46" s="741"/>
      <c r="X46" s="741"/>
      <c r="Y46" s="741"/>
      <c r="Z46" s="741"/>
      <c r="AA46" s="741"/>
      <c r="AB46" s="741"/>
      <c r="AC46" s="741"/>
      <c r="AD46" s="741"/>
      <c r="AE46" s="741"/>
      <c r="AF46" s="741"/>
      <c r="AG46" s="741"/>
      <c r="AH46" s="741"/>
      <c r="AI46" s="741"/>
      <c r="AJ46" s="741"/>
      <c r="AK46" s="741"/>
      <c r="AL46" s="741"/>
      <c r="AM46" s="741"/>
      <c r="AN46" s="741"/>
      <c r="AO46" s="741"/>
      <c r="AP46" s="741"/>
      <c r="AQ46" s="741"/>
      <c r="AR46" s="741"/>
      <c r="AS46" s="741"/>
      <c r="AT46" s="741"/>
      <c r="AU46" s="741"/>
      <c r="AV46" s="741"/>
    </row>
    <row r="47" spans="1:48" x14ac:dyDescent="0.2">
      <c r="B47" s="744"/>
      <c r="C47" s="744"/>
      <c r="D47" s="744"/>
      <c r="E47" s="744"/>
      <c r="G47" s="741"/>
      <c r="H47" s="741"/>
      <c r="I47" s="741"/>
      <c r="J47" s="741"/>
      <c r="K47" s="741"/>
      <c r="L47" s="741"/>
      <c r="M47" s="741"/>
      <c r="N47" s="741"/>
      <c r="O47" s="741"/>
      <c r="P47" s="741"/>
      <c r="Q47" s="741"/>
      <c r="R47" s="741"/>
      <c r="S47" s="741"/>
      <c r="T47" s="741"/>
      <c r="U47" s="741"/>
      <c r="V47" s="741"/>
      <c r="W47" s="741"/>
      <c r="X47" s="741"/>
      <c r="Y47" s="741"/>
      <c r="Z47" s="741"/>
      <c r="AA47" s="741"/>
      <c r="AB47" s="741"/>
      <c r="AC47" s="741"/>
      <c r="AD47" s="741"/>
      <c r="AE47" s="741"/>
      <c r="AF47" s="741"/>
      <c r="AG47" s="741"/>
      <c r="AH47" s="741"/>
      <c r="AI47" s="741"/>
      <c r="AJ47" s="741"/>
      <c r="AK47" s="741"/>
      <c r="AL47" s="741"/>
      <c r="AM47" s="741"/>
      <c r="AN47" s="741"/>
      <c r="AO47" s="741"/>
      <c r="AP47" s="741"/>
      <c r="AQ47" s="741"/>
      <c r="AR47" s="741"/>
      <c r="AS47" s="741"/>
      <c r="AT47" s="741"/>
      <c r="AU47" s="741"/>
      <c r="AV47" s="741"/>
    </row>
    <row r="49" spans="1:5" s="741" customFormat="1" ht="15" x14ac:dyDescent="0.2">
      <c r="A49" s="754"/>
      <c r="E49" s="755"/>
    </row>
    <row r="50" spans="1:5" s="741" customFormat="1" ht="15" x14ac:dyDescent="0.2">
      <c r="A50" s="756"/>
      <c r="E50" s="755"/>
    </row>
    <row r="51" spans="1:5" s="741" customFormat="1" ht="15" x14ac:dyDescent="0.2">
      <c r="A51" s="754"/>
      <c r="E51" s="755"/>
    </row>
  </sheetData>
  <mergeCells count="14">
    <mergeCell ref="A7:A12"/>
    <mergeCell ref="F7:F12"/>
    <mergeCell ref="A24:A29"/>
    <mergeCell ref="F24:F29"/>
    <mergeCell ref="B7:B12"/>
    <mergeCell ref="C8:C12"/>
    <mergeCell ref="D8:D12"/>
    <mergeCell ref="E8:E12"/>
    <mergeCell ref="C7:E7"/>
    <mergeCell ref="C24:E24"/>
    <mergeCell ref="B24:B29"/>
    <mergeCell ref="C25:C29"/>
    <mergeCell ref="D25:D29"/>
    <mergeCell ref="E25:E29"/>
  </mergeCells>
  <pageMargins left="2.0472440944881889" right="0.98425196850393704" top="0.78740157480314965" bottom="0.78740157480314965" header="0.51181102362204722" footer="0.51181102362204722"/>
  <pageSetup paperSize="9" scale="53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Z328"/>
  <sheetViews>
    <sheetView showGridLines="0" zoomScale="80" zoomScaleNormal="80" zoomScaleSheetLayoutView="80" workbookViewId="0">
      <pane xSplit="1" topLeftCell="B1" activePane="topRight" state="frozen"/>
      <selection activeCell="B13" sqref="B13"/>
      <selection pane="topRight" activeCell="B12" sqref="B12"/>
    </sheetView>
  </sheetViews>
  <sheetFormatPr defaultColWidth="8.85546875" defaultRowHeight="15" x14ac:dyDescent="0.2"/>
  <cols>
    <col min="1" max="1" width="66.42578125" style="717" customWidth="1"/>
    <col min="2" max="5" width="35.7109375" style="717" customWidth="1"/>
    <col min="6" max="6" width="62.7109375" style="1025" customWidth="1"/>
    <col min="7" max="16384" width="8.85546875" style="717"/>
  </cols>
  <sheetData>
    <row r="2" spans="1:26" s="798" customFormat="1" ht="20.25" customHeight="1" x14ac:dyDescent="0.3">
      <c r="A2" s="716" t="s">
        <v>385</v>
      </c>
      <c r="F2" s="1026"/>
    </row>
    <row r="3" spans="1:26" s="799" customFormat="1" ht="19.5" customHeight="1" x14ac:dyDescent="0.3">
      <c r="A3" s="1037" t="s">
        <v>386</v>
      </c>
      <c r="F3" s="1037"/>
    </row>
    <row r="4" spans="1:26" s="719" customFormat="1" ht="12.95" customHeight="1" x14ac:dyDescent="0.2">
      <c r="F4" s="1008"/>
    </row>
    <row r="5" spans="1:26" ht="15" customHeight="1" x14ac:dyDescent="0.25">
      <c r="A5" s="721" t="s">
        <v>2</v>
      </c>
      <c r="B5" s="719"/>
      <c r="C5" s="719"/>
      <c r="D5" s="721"/>
      <c r="E5" s="721"/>
      <c r="F5" s="985" t="s">
        <v>4</v>
      </c>
    </row>
    <row r="6" spans="1:26" ht="15" customHeight="1" x14ac:dyDescent="0.2">
      <c r="A6" s="1062" t="s">
        <v>365</v>
      </c>
      <c r="B6" s="1068" t="s">
        <v>592</v>
      </c>
      <c r="C6" s="1071" t="s">
        <v>572</v>
      </c>
      <c r="D6" s="1074"/>
      <c r="E6" s="1075"/>
      <c r="F6" s="1065" t="s">
        <v>366</v>
      </c>
      <c r="G6" s="719"/>
      <c r="H6" s="719"/>
      <c r="I6" s="719"/>
      <c r="J6" s="719"/>
      <c r="K6" s="719"/>
      <c r="L6" s="719"/>
      <c r="M6" s="719"/>
      <c r="N6" s="719"/>
      <c r="O6" s="719"/>
      <c r="P6" s="719"/>
      <c r="Q6" s="719"/>
      <c r="R6" s="719"/>
      <c r="S6" s="719"/>
      <c r="T6" s="719"/>
      <c r="U6" s="719"/>
      <c r="V6" s="719"/>
      <c r="W6" s="719"/>
      <c r="X6" s="719"/>
      <c r="Y6" s="719"/>
      <c r="Z6" s="719"/>
    </row>
    <row r="7" spans="1:26" ht="15" customHeight="1" x14ac:dyDescent="0.2">
      <c r="A7" s="1063"/>
      <c r="B7" s="1069"/>
      <c r="C7" s="1068" t="s">
        <v>593</v>
      </c>
      <c r="D7" s="1068" t="s">
        <v>594</v>
      </c>
      <c r="E7" s="1068" t="s">
        <v>595</v>
      </c>
      <c r="F7" s="1066"/>
      <c r="G7" s="719"/>
      <c r="H7" s="719"/>
      <c r="I7" s="719"/>
      <c r="J7" s="719"/>
      <c r="K7" s="719"/>
      <c r="L7" s="719"/>
      <c r="M7" s="719"/>
      <c r="N7" s="719"/>
      <c r="O7" s="719"/>
      <c r="P7" s="719"/>
      <c r="Q7" s="719"/>
      <c r="R7" s="719"/>
      <c r="S7" s="719"/>
      <c r="T7" s="719"/>
      <c r="U7" s="719"/>
      <c r="V7" s="719"/>
      <c r="W7" s="719"/>
      <c r="X7" s="719"/>
      <c r="Y7" s="719"/>
      <c r="Z7" s="719"/>
    </row>
    <row r="8" spans="1:26" ht="15" customHeight="1" x14ac:dyDescent="0.2">
      <c r="A8" s="1063"/>
      <c r="B8" s="1069"/>
      <c r="C8" s="1069"/>
      <c r="D8" s="1069"/>
      <c r="E8" s="1069"/>
      <c r="F8" s="1066"/>
      <c r="G8" s="719"/>
      <c r="H8" s="719"/>
      <c r="I8" s="719"/>
      <c r="J8" s="719"/>
      <c r="K8" s="719"/>
      <c r="L8" s="719"/>
      <c r="M8" s="719"/>
      <c r="N8" s="719"/>
      <c r="O8" s="719"/>
      <c r="P8" s="719"/>
      <c r="Q8" s="719"/>
      <c r="R8" s="719"/>
      <c r="S8" s="719"/>
      <c r="T8" s="719"/>
      <c r="U8" s="719"/>
      <c r="V8" s="719"/>
      <c r="W8" s="719"/>
      <c r="X8" s="719"/>
      <c r="Y8" s="719"/>
      <c r="Z8" s="719"/>
    </row>
    <row r="9" spans="1:26" ht="15" customHeight="1" x14ac:dyDescent="0.2">
      <c r="A9" s="1063"/>
      <c r="B9" s="1069"/>
      <c r="C9" s="1069"/>
      <c r="D9" s="1069"/>
      <c r="E9" s="1069"/>
      <c r="F9" s="1066"/>
      <c r="G9" s="719"/>
      <c r="H9" s="719"/>
      <c r="I9" s="719"/>
      <c r="J9" s="719"/>
      <c r="K9" s="719"/>
      <c r="L9" s="719"/>
      <c r="M9" s="719"/>
      <c r="N9" s="719"/>
      <c r="O9" s="719"/>
      <c r="P9" s="719"/>
      <c r="Q9" s="719"/>
      <c r="R9" s="719"/>
      <c r="S9" s="719"/>
      <c r="T9" s="719"/>
      <c r="U9" s="719"/>
      <c r="V9" s="719"/>
      <c r="W9" s="719"/>
      <c r="X9" s="719"/>
      <c r="Y9" s="719"/>
      <c r="Z9" s="719"/>
    </row>
    <row r="10" spans="1:26" ht="15" customHeight="1" x14ac:dyDescent="0.2">
      <c r="A10" s="1063"/>
      <c r="B10" s="1069"/>
      <c r="C10" s="1069"/>
      <c r="D10" s="1069"/>
      <c r="E10" s="1069"/>
      <c r="F10" s="1066"/>
      <c r="G10" s="719"/>
      <c r="H10" s="719"/>
      <c r="I10" s="719"/>
      <c r="J10" s="719"/>
      <c r="K10" s="719"/>
      <c r="L10" s="719"/>
      <c r="M10" s="719"/>
      <c r="N10" s="719"/>
      <c r="O10" s="719"/>
      <c r="P10" s="719"/>
      <c r="Q10" s="719"/>
      <c r="R10" s="719"/>
      <c r="S10" s="719"/>
      <c r="T10" s="719"/>
      <c r="U10" s="719"/>
      <c r="V10" s="719"/>
      <c r="W10" s="719"/>
      <c r="X10" s="719"/>
      <c r="Y10" s="719"/>
      <c r="Z10" s="719"/>
    </row>
    <row r="11" spans="1:26" ht="15" customHeight="1" x14ac:dyDescent="0.2">
      <c r="A11" s="1064"/>
      <c r="B11" s="1070"/>
      <c r="C11" s="1070"/>
      <c r="D11" s="1070"/>
      <c r="E11" s="1070"/>
      <c r="F11" s="1067"/>
      <c r="G11" s="719"/>
      <c r="H11" s="719"/>
      <c r="I11" s="719"/>
      <c r="J11" s="719"/>
      <c r="K11" s="719"/>
      <c r="L11" s="719"/>
      <c r="M11" s="719"/>
      <c r="N11" s="719"/>
      <c r="O11" s="719"/>
      <c r="P11" s="719"/>
      <c r="Q11" s="719"/>
      <c r="R11" s="719"/>
      <c r="S11" s="719"/>
      <c r="T11" s="719"/>
      <c r="U11" s="719"/>
      <c r="V11" s="719"/>
      <c r="W11" s="719"/>
      <c r="X11" s="719"/>
      <c r="Y11" s="719"/>
      <c r="Z11" s="719"/>
    </row>
    <row r="12" spans="1:26" s="722" customFormat="1" ht="15.95" customHeight="1" x14ac:dyDescent="0.2">
      <c r="A12" s="800" t="s">
        <v>76</v>
      </c>
      <c r="B12" s="770">
        <v>232160</v>
      </c>
      <c r="C12" s="770">
        <v>109540</v>
      </c>
      <c r="D12" s="770">
        <v>118884</v>
      </c>
      <c r="E12" s="770">
        <v>3736</v>
      </c>
      <c r="F12" s="961" t="s">
        <v>387</v>
      </c>
      <c r="G12" s="727"/>
      <c r="H12" s="727"/>
      <c r="I12" s="727"/>
      <c r="J12" s="727"/>
      <c r="K12" s="727"/>
      <c r="L12" s="727"/>
      <c r="M12" s="727"/>
      <c r="N12" s="727"/>
      <c r="O12" s="727"/>
      <c r="P12" s="727"/>
      <c r="Q12" s="727"/>
      <c r="R12" s="727"/>
      <c r="S12" s="727"/>
      <c r="T12" s="727"/>
      <c r="U12" s="727"/>
      <c r="V12" s="727"/>
      <c r="W12" s="727"/>
      <c r="X12" s="727"/>
      <c r="Y12" s="727"/>
      <c r="Z12" s="727"/>
    </row>
    <row r="13" spans="1:26" s="722" customFormat="1" ht="15.95" customHeight="1" x14ac:dyDescent="0.2">
      <c r="A13" s="801" t="s">
        <v>388</v>
      </c>
      <c r="B13" s="802"/>
      <c r="C13" s="803"/>
      <c r="D13" s="804"/>
      <c r="E13" s="804"/>
      <c r="F13" s="1029" t="s">
        <v>389</v>
      </c>
      <c r="G13" s="727"/>
      <c r="H13" s="727"/>
      <c r="I13" s="727"/>
      <c r="J13" s="727"/>
      <c r="K13" s="727"/>
      <c r="L13" s="727"/>
      <c r="M13" s="727"/>
      <c r="N13" s="727"/>
      <c r="O13" s="727"/>
      <c r="P13" s="727"/>
      <c r="Q13" s="727"/>
      <c r="R13" s="727"/>
      <c r="S13" s="727"/>
      <c r="T13" s="727"/>
      <c r="U13" s="727"/>
      <c r="V13" s="727"/>
      <c r="W13" s="727"/>
      <c r="X13" s="727"/>
      <c r="Y13" s="727"/>
      <c r="Z13" s="727"/>
    </row>
    <row r="14" spans="1:26" ht="15.95" customHeight="1" x14ac:dyDescent="0.2">
      <c r="A14" s="805" t="s">
        <v>390</v>
      </c>
      <c r="B14" s="806"/>
      <c r="C14" s="807"/>
      <c r="D14" s="808"/>
      <c r="E14" s="808"/>
      <c r="F14" s="998" t="s">
        <v>391</v>
      </c>
      <c r="G14" s="719"/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  <c r="U14" s="719"/>
      <c r="V14" s="719"/>
      <c r="W14" s="719"/>
      <c r="X14" s="719"/>
      <c r="Y14" s="719"/>
      <c r="Z14" s="719"/>
    </row>
    <row r="15" spans="1:26" ht="15.95" customHeight="1" x14ac:dyDescent="0.2">
      <c r="A15" s="809" t="s">
        <v>392</v>
      </c>
      <c r="B15" s="810"/>
      <c r="C15" s="811"/>
      <c r="D15" s="812"/>
      <c r="E15" s="812"/>
      <c r="F15" s="964"/>
      <c r="G15" s="719"/>
      <c r="H15" s="719"/>
      <c r="I15" s="719"/>
      <c r="J15" s="719"/>
      <c r="K15" s="719"/>
      <c r="L15" s="719"/>
      <c r="M15" s="719"/>
      <c r="N15" s="719"/>
      <c r="O15" s="719"/>
      <c r="P15" s="719"/>
      <c r="Q15" s="719"/>
      <c r="R15" s="719"/>
      <c r="S15" s="719"/>
      <c r="T15" s="719"/>
      <c r="U15" s="719"/>
      <c r="V15" s="719"/>
      <c r="W15" s="719"/>
      <c r="X15" s="719"/>
      <c r="Y15" s="719"/>
      <c r="Z15" s="719"/>
    </row>
    <row r="16" spans="1:26" ht="15.95" customHeight="1" x14ac:dyDescent="0.2">
      <c r="A16" s="809" t="s">
        <v>80</v>
      </c>
      <c r="B16" s="810"/>
      <c r="C16" s="811"/>
      <c r="D16" s="812"/>
      <c r="E16" s="812"/>
      <c r="F16" s="964" t="s">
        <v>393</v>
      </c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  <c r="U16" s="719"/>
      <c r="V16" s="719"/>
      <c r="W16" s="719"/>
      <c r="X16" s="719"/>
      <c r="Y16" s="719"/>
      <c r="Z16" s="719"/>
    </row>
    <row r="17" spans="1:26" s="718" customFormat="1" ht="15.95" customHeight="1" x14ac:dyDescent="0.2">
      <c r="A17" s="813" t="s">
        <v>394</v>
      </c>
      <c r="B17" s="814"/>
      <c r="C17" s="815"/>
      <c r="D17" s="816"/>
      <c r="E17" s="816"/>
      <c r="F17" s="1031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  <c r="U17" s="720"/>
      <c r="V17" s="720"/>
      <c r="W17" s="720"/>
      <c r="X17" s="720"/>
      <c r="Y17" s="720"/>
      <c r="Z17" s="720"/>
    </row>
    <row r="18" spans="1:26" s="718" customFormat="1" ht="15.95" customHeight="1" x14ac:dyDescent="0.2">
      <c r="A18" s="813" t="s">
        <v>395</v>
      </c>
      <c r="B18" s="814"/>
      <c r="C18" s="815"/>
      <c r="D18" s="816"/>
      <c r="E18" s="816"/>
      <c r="F18" s="1031" t="s">
        <v>396</v>
      </c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20"/>
      <c r="V18" s="720"/>
      <c r="W18" s="720"/>
      <c r="X18" s="720"/>
      <c r="Y18" s="720"/>
      <c r="Z18" s="720"/>
    </row>
    <row r="19" spans="1:26" ht="15.95" customHeight="1" x14ac:dyDescent="0.2">
      <c r="A19" s="809" t="s">
        <v>397</v>
      </c>
      <c r="B19" s="810"/>
      <c r="C19" s="811"/>
      <c r="D19" s="812"/>
      <c r="E19" s="812"/>
      <c r="F19" s="997"/>
      <c r="G19" s="719"/>
      <c r="H19" s="719"/>
      <c r="I19" s="719"/>
      <c r="J19" s="719"/>
      <c r="K19" s="719"/>
      <c r="L19" s="719"/>
      <c r="M19" s="719"/>
      <c r="N19" s="719"/>
      <c r="O19" s="719"/>
      <c r="P19" s="719"/>
      <c r="Q19" s="719"/>
      <c r="R19" s="719"/>
      <c r="S19" s="719"/>
      <c r="T19" s="719"/>
      <c r="U19" s="719"/>
      <c r="V19" s="719"/>
      <c r="W19" s="719"/>
      <c r="X19" s="719"/>
      <c r="Y19" s="719"/>
      <c r="Z19" s="719"/>
    </row>
    <row r="20" spans="1:26" ht="15.95" customHeight="1" x14ac:dyDescent="0.2">
      <c r="A20" s="809" t="s">
        <v>398</v>
      </c>
      <c r="B20" s="810"/>
      <c r="C20" s="811"/>
      <c r="D20" s="812"/>
      <c r="E20" s="812"/>
      <c r="F20" s="997" t="s">
        <v>399</v>
      </c>
      <c r="G20" s="719"/>
      <c r="H20" s="719"/>
      <c r="I20" s="719"/>
      <c r="J20" s="719"/>
      <c r="K20" s="719"/>
      <c r="L20" s="719"/>
      <c r="M20" s="719"/>
      <c r="N20" s="719"/>
      <c r="O20" s="719"/>
      <c r="P20" s="719"/>
      <c r="Q20" s="719"/>
      <c r="R20" s="719"/>
      <c r="S20" s="719"/>
      <c r="T20" s="719"/>
      <c r="U20" s="719"/>
      <c r="V20" s="719"/>
      <c r="W20" s="719"/>
      <c r="X20" s="719"/>
      <c r="Y20" s="719"/>
      <c r="Z20" s="719"/>
    </row>
    <row r="21" spans="1:26" s="718" customFormat="1" ht="15.95" customHeight="1" x14ac:dyDescent="0.2">
      <c r="A21" s="817" t="s">
        <v>400</v>
      </c>
      <c r="B21" s="818"/>
      <c r="C21" s="819"/>
      <c r="D21" s="820"/>
      <c r="E21" s="820"/>
      <c r="F21" s="1030"/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20"/>
      <c r="S21" s="720"/>
      <c r="T21" s="720"/>
      <c r="U21" s="720"/>
      <c r="V21" s="720"/>
      <c r="W21" s="720"/>
      <c r="X21" s="720"/>
      <c r="Y21" s="720"/>
      <c r="Z21" s="720"/>
    </row>
    <row r="22" spans="1:26" s="718" customFormat="1" ht="15.95" customHeight="1" x14ac:dyDescent="0.2">
      <c r="A22" s="817" t="s">
        <v>401</v>
      </c>
      <c r="B22" s="818"/>
      <c r="C22" s="819"/>
      <c r="D22" s="820"/>
      <c r="E22" s="820"/>
      <c r="F22" s="1030" t="s">
        <v>402</v>
      </c>
      <c r="G22" s="720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20"/>
      <c r="S22" s="720"/>
      <c r="T22" s="720"/>
      <c r="U22" s="720"/>
      <c r="V22" s="720"/>
      <c r="W22" s="720"/>
      <c r="X22" s="720"/>
      <c r="Y22" s="720"/>
      <c r="Z22" s="720"/>
    </row>
    <row r="23" spans="1:26" ht="15.95" customHeight="1" x14ac:dyDescent="0.2">
      <c r="A23" s="809" t="s">
        <v>403</v>
      </c>
      <c r="B23" s="810"/>
      <c r="C23" s="811"/>
      <c r="D23" s="812"/>
      <c r="E23" s="812"/>
      <c r="F23" s="997"/>
      <c r="G23" s="719"/>
      <c r="H23" s="719"/>
      <c r="I23" s="719"/>
      <c r="J23" s="719"/>
      <c r="K23" s="719"/>
      <c r="L23" s="719"/>
      <c r="M23" s="719"/>
      <c r="N23" s="719"/>
      <c r="O23" s="719"/>
      <c r="P23" s="719"/>
      <c r="Q23" s="719"/>
      <c r="R23" s="719"/>
      <c r="S23" s="719"/>
      <c r="T23" s="719"/>
      <c r="U23" s="719"/>
      <c r="V23" s="719"/>
      <c r="W23" s="719"/>
      <c r="X23" s="719"/>
      <c r="Y23" s="719"/>
      <c r="Z23" s="719"/>
    </row>
    <row r="24" spans="1:26" ht="15.95" customHeight="1" x14ac:dyDescent="0.2">
      <c r="A24" s="809" t="s">
        <v>87</v>
      </c>
      <c r="B24" s="810"/>
      <c r="C24" s="811"/>
      <c r="D24" s="812"/>
      <c r="E24" s="812"/>
      <c r="F24" s="997" t="s">
        <v>404</v>
      </c>
      <c r="G24" s="719"/>
      <c r="H24" s="719"/>
      <c r="I24" s="719"/>
      <c r="J24" s="719"/>
      <c r="K24" s="719"/>
      <c r="L24" s="719"/>
      <c r="M24" s="719"/>
      <c r="N24" s="719"/>
      <c r="O24" s="719"/>
      <c r="P24" s="719"/>
      <c r="Q24" s="719"/>
      <c r="R24" s="719"/>
      <c r="S24" s="719"/>
      <c r="T24" s="719"/>
      <c r="U24" s="719"/>
      <c r="V24" s="719"/>
      <c r="W24" s="719"/>
      <c r="X24" s="719"/>
      <c r="Y24" s="719"/>
      <c r="Z24" s="719"/>
    </row>
    <row r="25" spans="1:26" ht="15.95" customHeight="1" x14ac:dyDescent="0.2">
      <c r="A25" s="805" t="s">
        <v>405</v>
      </c>
      <c r="B25" s="806"/>
      <c r="C25" s="807"/>
      <c r="D25" s="808"/>
      <c r="E25" s="808"/>
      <c r="F25" s="998" t="s">
        <v>406</v>
      </c>
      <c r="G25" s="719"/>
      <c r="H25" s="719"/>
      <c r="I25" s="719"/>
      <c r="J25" s="719"/>
      <c r="K25" s="719"/>
      <c r="L25" s="719"/>
      <c r="M25" s="719"/>
      <c r="N25" s="719"/>
      <c r="O25" s="719"/>
      <c r="P25" s="719"/>
      <c r="Q25" s="719"/>
      <c r="R25" s="719"/>
      <c r="S25" s="719"/>
      <c r="T25" s="719"/>
      <c r="U25" s="719"/>
      <c r="V25" s="719"/>
      <c r="W25" s="719"/>
      <c r="X25" s="719"/>
      <c r="Y25" s="719"/>
      <c r="Z25" s="719"/>
    </row>
    <row r="26" spans="1:26" ht="15.95" customHeight="1" x14ac:dyDescent="0.2">
      <c r="A26" s="809" t="s">
        <v>407</v>
      </c>
      <c r="B26" s="810"/>
      <c r="C26" s="811"/>
      <c r="D26" s="812"/>
      <c r="E26" s="812"/>
      <c r="F26" s="997" t="s">
        <v>408</v>
      </c>
      <c r="G26" s="719"/>
      <c r="H26" s="719"/>
      <c r="I26" s="719"/>
      <c r="J26" s="719"/>
      <c r="K26" s="719"/>
      <c r="L26" s="719"/>
      <c r="M26" s="719"/>
      <c r="N26" s="719"/>
      <c r="O26" s="719"/>
      <c r="P26" s="719"/>
      <c r="Q26" s="719"/>
      <c r="R26" s="719"/>
      <c r="S26" s="719"/>
      <c r="T26" s="719"/>
      <c r="U26" s="719"/>
      <c r="V26" s="719"/>
      <c r="W26" s="719"/>
      <c r="X26" s="719"/>
      <c r="Y26" s="719"/>
      <c r="Z26" s="719"/>
    </row>
    <row r="27" spans="1:26" ht="15.95" customHeight="1" x14ac:dyDescent="0.2">
      <c r="A27" s="805" t="s">
        <v>90</v>
      </c>
      <c r="B27" s="806"/>
      <c r="C27" s="807"/>
      <c r="D27" s="808"/>
      <c r="E27" s="808"/>
      <c r="F27" s="998" t="s">
        <v>409</v>
      </c>
      <c r="G27" s="719"/>
      <c r="H27" s="719"/>
      <c r="I27" s="719"/>
      <c r="J27" s="719"/>
      <c r="K27" s="719"/>
      <c r="L27" s="719"/>
      <c r="M27" s="719"/>
      <c r="N27" s="719"/>
      <c r="O27" s="719"/>
      <c r="P27" s="719"/>
      <c r="Q27" s="719"/>
      <c r="R27" s="719"/>
      <c r="S27" s="719"/>
      <c r="T27" s="719"/>
      <c r="U27" s="719"/>
      <c r="V27" s="719"/>
      <c r="W27" s="719"/>
      <c r="X27" s="719"/>
      <c r="Y27" s="719"/>
      <c r="Z27" s="719"/>
    </row>
    <row r="28" spans="1:26" ht="15.95" customHeight="1" x14ac:dyDescent="0.2">
      <c r="A28" s="809" t="s">
        <v>66</v>
      </c>
      <c r="B28" s="810"/>
      <c r="C28" s="811"/>
      <c r="D28" s="812"/>
      <c r="E28" s="812"/>
      <c r="F28" s="997" t="s">
        <v>410</v>
      </c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  <c r="U28" s="719"/>
      <c r="V28" s="719"/>
      <c r="W28" s="719"/>
      <c r="X28" s="719"/>
      <c r="Y28" s="719"/>
      <c r="Z28" s="719"/>
    </row>
    <row r="29" spans="1:26" s="718" customFormat="1" ht="15.95" customHeight="1" x14ac:dyDescent="0.2">
      <c r="A29" s="821" t="s">
        <v>411</v>
      </c>
      <c r="B29" s="814"/>
      <c r="C29" s="815"/>
      <c r="D29" s="816"/>
      <c r="E29" s="816"/>
      <c r="F29" s="1031" t="s">
        <v>412</v>
      </c>
      <c r="G29" s="720"/>
      <c r="H29" s="720"/>
      <c r="I29" s="720"/>
      <c r="J29" s="720"/>
      <c r="K29" s="720"/>
      <c r="L29" s="720"/>
      <c r="M29" s="720"/>
      <c r="N29" s="720"/>
      <c r="O29" s="720"/>
      <c r="P29" s="720"/>
      <c r="Q29" s="720"/>
      <c r="R29" s="720"/>
      <c r="S29" s="720"/>
      <c r="T29" s="720"/>
      <c r="U29" s="720"/>
      <c r="V29" s="720"/>
      <c r="W29" s="720"/>
      <c r="X29" s="720"/>
      <c r="Y29" s="720"/>
      <c r="Z29" s="720"/>
    </row>
    <row r="30" spans="1:26" s="718" customFormat="1" ht="15.95" customHeight="1" x14ac:dyDescent="0.2">
      <c r="A30" s="821" t="s">
        <v>413</v>
      </c>
      <c r="B30" s="814"/>
      <c r="C30" s="815"/>
      <c r="D30" s="816"/>
      <c r="E30" s="816"/>
      <c r="F30" s="1031" t="s">
        <v>414</v>
      </c>
      <c r="G30" s="720"/>
      <c r="H30" s="720"/>
      <c r="I30" s="720"/>
      <c r="J30" s="720"/>
      <c r="K30" s="720"/>
      <c r="L30" s="720"/>
      <c r="M30" s="720"/>
      <c r="N30" s="720"/>
      <c r="O30" s="720"/>
      <c r="P30" s="720"/>
      <c r="Q30" s="720"/>
      <c r="R30" s="720"/>
      <c r="S30" s="720"/>
      <c r="T30" s="720"/>
      <c r="U30" s="720"/>
      <c r="V30" s="720"/>
      <c r="W30" s="720"/>
      <c r="X30" s="720"/>
      <c r="Y30" s="720"/>
      <c r="Z30" s="720"/>
    </row>
    <row r="31" spans="1:26" ht="15.95" customHeight="1" x14ac:dyDescent="0.2">
      <c r="A31" s="809" t="s">
        <v>415</v>
      </c>
      <c r="B31" s="810"/>
      <c r="C31" s="811"/>
      <c r="D31" s="812"/>
      <c r="E31" s="812"/>
      <c r="F31" s="997" t="s">
        <v>416</v>
      </c>
      <c r="G31" s="719"/>
      <c r="H31" s="719"/>
      <c r="I31" s="719"/>
      <c r="J31" s="719"/>
      <c r="K31" s="719"/>
      <c r="L31" s="719"/>
      <c r="M31" s="719"/>
      <c r="N31" s="719"/>
      <c r="O31" s="719"/>
      <c r="P31" s="719"/>
      <c r="Q31" s="719"/>
      <c r="R31" s="719"/>
      <c r="S31" s="719"/>
      <c r="T31" s="719"/>
      <c r="U31" s="719"/>
      <c r="V31" s="719"/>
      <c r="W31" s="719"/>
      <c r="X31" s="719"/>
      <c r="Y31" s="719"/>
      <c r="Z31" s="719"/>
    </row>
    <row r="32" spans="1:26" ht="15.95" customHeight="1" x14ac:dyDescent="0.2">
      <c r="A32" s="822" t="s">
        <v>417</v>
      </c>
      <c r="B32" s="823"/>
      <c r="C32" s="824"/>
      <c r="D32" s="825"/>
      <c r="E32" s="825"/>
      <c r="F32" s="1034" t="s">
        <v>418</v>
      </c>
      <c r="G32" s="719"/>
      <c r="H32" s="719"/>
      <c r="I32" s="719"/>
      <c r="J32" s="719"/>
      <c r="K32" s="719"/>
      <c r="L32" s="719"/>
      <c r="M32" s="719"/>
      <c r="N32" s="719"/>
      <c r="O32" s="719"/>
      <c r="P32" s="719"/>
      <c r="Q32" s="719"/>
      <c r="R32" s="719"/>
      <c r="S32" s="719"/>
      <c r="T32" s="719"/>
      <c r="U32" s="719"/>
      <c r="V32" s="719"/>
      <c r="W32" s="719"/>
      <c r="X32" s="719"/>
      <c r="Y32" s="719"/>
      <c r="Z32" s="719"/>
    </row>
    <row r="33" spans="1:26" ht="15" customHeight="1" x14ac:dyDescent="0.25">
      <c r="A33" s="721"/>
      <c r="B33" s="719"/>
      <c r="C33" s="719"/>
      <c r="D33" s="719"/>
      <c r="E33" s="719"/>
      <c r="F33" s="985"/>
      <c r="G33" s="719"/>
      <c r="H33" s="719"/>
      <c r="I33" s="719"/>
      <c r="J33" s="719"/>
      <c r="K33" s="719"/>
      <c r="L33" s="719"/>
      <c r="M33" s="719"/>
      <c r="N33" s="719"/>
      <c r="O33" s="719"/>
      <c r="P33" s="719"/>
      <c r="Q33" s="719"/>
      <c r="R33" s="719"/>
      <c r="S33" s="719"/>
      <c r="T33" s="719"/>
      <c r="U33" s="719"/>
      <c r="V33" s="719"/>
      <c r="W33" s="719"/>
      <c r="X33" s="719"/>
      <c r="Y33" s="719"/>
      <c r="Z33" s="719"/>
    </row>
    <row r="34" spans="1:26" ht="15" customHeight="1" x14ac:dyDescent="0.2">
      <c r="A34" s="728"/>
      <c r="B34" s="728"/>
      <c r="C34" s="728"/>
      <c r="D34" s="728"/>
      <c r="E34" s="728"/>
      <c r="F34" s="728"/>
      <c r="G34" s="719"/>
      <c r="H34" s="719"/>
      <c r="I34" s="719"/>
      <c r="J34" s="719"/>
      <c r="K34" s="719"/>
      <c r="L34" s="719"/>
      <c r="M34" s="719"/>
      <c r="N34" s="719"/>
      <c r="O34" s="719"/>
      <c r="P34" s="719"/>
      <c r="Q34" s="719"/>
      <c r="R34" s="719"/>
      <c r="S34" s="719"/>
      <c r="T34" s="719"/>
      <c r="U34" s="719"/>
      <c r="V34" s="719"/>
      <c r="W34" s="719"/>
      <c r="X34" s="719"/>
      <c r="Y34" s="719"/>
      <c r="Z34" s="719"/>
    </row>
    <row r="35" spans="1:26" s="719" customFormat="1" ht="15" customHeight="1" x14ac:dyDescent="0.25">
      <c r="A35" s="721" t="s">
        <v>3</v>
      </c>
      <c r="D35" s="721"/>
      <c r="E35" s="721"/>
      <c r="F35" s="985" t="s">
        <v>5</v>
      </c>
    </row>
    <row r="36" spans="1:26" ht="15" customHeight="1" x14ac:dyDescent="0.2">
      <c r="A36" s="1062" t="s">
        <v>365</v>
      </c>
      <c r="B36" s="1068" t="s">
        <v>592</v>
      </c>
      <c r="C36" s="1071" t="s">
        <v>572</v>
      </c>
      <c r="D36" s="1072"/>
      <c r="E36" s="1073"/>
      <c r="F36" s="1065" t="s">
        <v>366</v>
      </c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719"/>
    </row>
    <row r="37" spans="1:26" ht="15" customHeight="1" x14ac:dyDescent="0.2">
      <c r="A37" s="1063"/>
      <c r="B37" s="1069"/>
      <c r="C37" s="1068" t="s">
        <v>593</v>
      </c>
      <c r="D37" s="1068" t="s">
        <v>594</v>
      </c>
      <c r="E37" s="1068" t="s">
        <v>595</v>
      </c>
      <c r="F37" s="1066"/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19"/>
      <c r="R37" s="719"/>
      <c r="S37" s="719"/>
      <c r="T37" s="719"/>
      <c r="U37" s="719"/>
      <c r="V37" s="719"/>
      <c r="W37" s="719"/>
      <c r="X37" s="719"/>
      <c r="Y37" s="719"/>
      <c r="Z37" s="719"/>
    </row>
    <row r="38" spans="1:26" ht="15" customHeight="1" x14ac:dyDescent="0.2">
      <c r="A38" s="1063"/>
      <c r="B38" s="1069"/>
      <c r="C38" s="1069"/>
      <c r="D38" s="1069"/>
      <c r="E38" s="1069"/>
      <c r="F38" s="1066"/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  <c r="U38" s="719"/>
      <c r="V38" s="719"/>
      <c r="W38" s="719"/>
      <c r="X38" s="719"/>
      <c r="Y38" s="719"/>
      <c r="Z38" s="719"/>
    </row>
    <row r="39" spans="1:26" ht="15" customHeight="1" x14ac:dyDescent="0.2">
      <c r="A39" s="1063"/>
      <c r="B39" s="1069"/>
      <c r="C39" s="1069"/>
      <c r="D39" s="1069"/>
      <c r="E39" s="1069"/>
      <c r="F39" s="1066"/>
      <c r="G39" s="719"/>
      <c r="H39" s="719"/>
      <c r="I39" s="719"/>
      <c r="J39" s="719"/>
      <c r="K39" s="719"/>
      <c r="L39" s="719"/>
      <c r="M39" s="719"/>
      <c r="N39" s="719"/>
      <c r="O39" s="719"/>
      <c r="P39" s="719"/>
      <c r="Q39" s="719"/>
      <c r="R39" s="719"/>
      <c r="S39" s="719"/>
      <c r="T39" s="719"/>
      <c r="U39" s="719"/>
      <c r="V39" s="719"/>
      <c r="W39" s="719"/>
      <c r="X39" s="719"/>
      <c r="Y39" s="719"/>
      <c r="Z39" s="719"/>
    </row>
    <row r="40" spans="1:26" ht="15" customHeight="1" x14ac:dyDescent="0.2">
      <c r="A40" s="1063"/>
      <c r="B40" s="1069"/>
      <c r="C40" s="1069"/>
      <c r="D40" s="1069"/>
      <c r="E40" s="1069"/>
      <c r="F40" s="1066"/>
      <c r="G40" s="719"/>
      <c r="H40" s="719"/>
      <c r="I40" s="719"/>
      <c r="J40" s="719"/>
      <c r="K40" s="719"/>
      <c r="L40" s="719"/>
      <c r="M40" s="719"/>
      <c r="N40" s="719"/>
      <c r="O40" s="719"/>
      <c r="P40" s="719"/>
      <c r="Q40" s="719"/>
      <c r="R40" s="719"/>
      <c r="S40" s="719"/>
      <c r="T40" s="719"/>
      <c r="U40" s="719"/>
      <c r="V40" s="719"/>
      <c r="W40" s="719"/>
      <c r="X40" s="719"/>
      <c r="Y40" s="719"/>
      <c r="Z40" s="719"/>
    </row>
    <row r="41" spans="1:26" ht="15" customHeight="1" x14ac:dyDescent="0.2">
      <c r="A41" s="1064"/>
      <c r="B41" s="1070"/>
      <c r="C41" s="1070"/>
      <c r="D41" s="1070"/>
      <c r="E41" s="1070"/>
      <c r="F41" s="1067"/>
      <c r="G41" s="719"/>
      <c r="H41" s="719"/>
      <c r="I41" s="719"/>
      <c r="J41" s="719"/>
      <c r="K41" s="719"/>
      <c r="L41" s="719"/>
      <c r="M41" s="719"/>
      <c r="N41" s="719"/>
      <c r="O41" s="719"/>
      <c r="P41" s="719"/>
      <c r="Q41" s="719"/>
      <c r="R41" s="719"/>
      <c r="S41" s="719"/>
      <c r="T41" s="719"/>
      <c r="U41" s="719"/>
      <c r="V41" s="719"/>
      <c r="W41" s="719"/>
      <c r="X41" s="719"/>
      <c r="Y41" s="719"/>
      <c r="Z41" s="719"/>
    </row>
    <row r="42" spans="1:26" ht="15.95" customHeight="1" x14ac:dyDescent="0.2">
      <c r="A42" s="826" t="s">
        <v>76</v>
      </c>
      <c r="B42" s="827"/>
      <c r="C42" s="827"/>
      <c r="D42" s="827"/>
      <c r="E42" s="827"/>
      <c r="F42" s="961" t="s">
        <v>387</v>
      </c>
      <c r="G42" s="719"/>
      <c r="H42" s="719"/>
      <c r="I42" s="719"/>
      <c r="J42" s="719"/>
      <c r="K42" s="719"/>
      <c r="L42" s="719"/>
      <c r="M42" s="719"/>
      <c r="N42" s="719"/>
      <c r="O42" s="719"/>
      <c r="P42" s="719"/>
      <c r="Q42" s="719"/>
      <c r="R42" s="719"/>
      <c r="S42" s="719"/>
      <c r="T42" s="719"/>
      <c r="U42" s="719"/>
      <c r="V42" s="719"/>
      <c r="W42" s="719"/>
      <c r="X42" s="719"/>
      <c r="Y42" s="719"/>
      <c r="Z42" s="719"/>
    </row>
    <row r="43" spans="1:26" ht="15.95" customHeight="1" x14ac:dyDescent="0.2">
      <c r="A43" s="801" t="s">
        <v>388</v>
      </c>
      <c r="B43" s="828">
        <v>186968</v>
      </c>
      <c r="C43" s="828">
        <v>84256</v>
      </c>
      <c r="D43" s="828">
        <v>99385</v>
      </c>
      <c r="E43" s="828">
        <v>3327</v>
      </c>
      <c r="F43" s="1029" t="s">
        <v>389</v>
      </c>
      <c r="G43" s="719"/>
      <c r="H43" s="719"/>
      <c r="I43" s="719"/>
      <c r="J43" s="719"/>
      <c r="K43" s="719"/>
      <c r="L43" s="719"/>
      <c r="M43" s="719"/>
      <c r="N43" s="719"/>
      <c r="O43" s="719"/>
      <c r="P43" s="719"/>
      <c r="Q43" s="719"/>
      <c r="R43" s="719"/>
      <c r="S43" s="719"/>
      <c r="T43" s="719"/>
      <c r="U43" s="719"/>
      <c r="V43" s="719"/>
      <c r="W43" s="719"/>
      <c r="X43" s="719"/>
      <c r="Y43" s="719"/>
      <c r="Z43" s="719"/>
    </row>
    <row r="44" spans="1:26" ht="15.95" customHeight="1" x14ac:dyDescent="0.2">
      <c r="A44" s="805" t="s">
        <v>390</v>
      </c>
      <c r="B44" s="829">
        <v>144392</v>
      </c>
      <c r="C44" s="829">
        <v>57912</v>
      </c>
      <c r="D44" s="829">
        <v>83702</v>
      </c>
      <c r="E44" s="829">
        <v>2778</v>
      </c>
      <c r="F44" s="998" t="s">
        <v>391</v>
      </c>
      <c r="G44" s="719"/>
      <c r="H44" s="719"/>
      <c r="I44" s="719"/>
      <c r="J44" s="719"/>
      <c r="K44" s="719"/>
      <c r="L44" s="719"/>
      <c r="M44" s="719"/>
      <c r="N44" s="719"/>
      <c r="O44" s="719"/>
      <c r="P44" s="719"/>
      <c r="Q44" s="719"/>
      <c r="R44" s="719"/>
      <c r="S44" s="719"/>
      <c r="T44" s="719"/>
      <c r="U44" s="719"/>
      <c r="V44" s="719"/>
      <c r="W44" s="719"/>
      <c r="X44" s="719"/>
      <c r="Y44" s="719"/>
      <c r="Z44" s="719"/>
    </row>
    <row r="45" spans="1:26" ht="15.95" customHeight="1" x14ac:dyDescent="0.2">
      <c r="A45" s="809" t="s">
        <v>392</v>
      </c>
      <c r="B45" s="830"/>
      <c r="C45" s="830"/>
      <c r="D45" s="830"/>
      <c r="E45" s="830"/>
      <c r="F45" s="964"/>
      <c r="G45" s="719"/>
      <c r="H45" s="719"/>
      <c r="I45" s="719"/>
      <c r="J45" s="719"/>
      <c r="K45" s="719"/>
      <c r="L45" s="719"/>
      <c r="M45" s="719"/>
      <c r="N45" s="719"/>
      <c r="O45" s="719"/>
      <c r="P45" s="719"/>
      <c r="Q45" s="719"/>
      <c r="R45" s="719"/>
      <c r="S45" s="719"/>
      <c r="T45" s="719"/>
      <c r="U45" s="719"/>
      <c r="V45" s="719"/>
      <c r="W45" s="719"/>
      <c r="X45" s="719"/>
      <c r="Y45" s="719"/>
      <c r="Z45" s="719"/>
    </row>
    <row r="46" spans="1:26" ht="15.95" customHeight="1" x14ac:dyDescent="0.2">
      <c r="A46" s="809" t="s">
        <v>80</v>
      </c>
      <c r="B46" s="830">
        <v>42576</v>
      </c>
      <c r="C46" s="830">
        <v>26344</v>
      </c>
      <c r="D46" s="830">
        <v>15683</v>
      </c>
      <c r="E46" s="830">
        <v>549</v>
      </c>
      <c r="F46" s="964" t="s">
        <v>393</v>
      </c>
      <c r="G46" s="719"/>
      <c r="H46" s="719"/>
      <c r="I46" s="719"/>
      <c r="J46" s="719"/>
      <c r="K46" s="719"/>
      <c r="L46" s="719"/>
      <c r="M46" s="719"/>
      <c r="N46" s="719"/>
      <c r="O46" s="719"/>
      <c r="P46" s="719"/>
      <c r="Q46" s="719"/>
      <c r="R46" s="719"/>
      <c r="S46" s="719"/>
      <c r="T46" s="719"/>
      <c r="U46" s="719"/>
      <c r="V46" s="719"/>
      <c r="W46" s="719"/>
      <c r="X46" s="719"/>
      <c r="Y46" s="719"/>
      <c r="Z46" s="719"/>
    </row>
    <row r="47" spans="1:26" s="718" customFormat="1" ht="15.95" customHeight="1" x14ac:dyDescent="0.2">
      <c r="A47" s="813" t="s">
        <v>394</v>
      </c>
      <c r="B47" s="831"/>
      <c r="C47" s="831"/>
      <c r="D47" s="831"/>
      <c r="E47" s="831"/>
      <c r="F47" s="1031"/>
      <c r="G47" s="720"/>
      <c r="H47" s="720"/>
      <c r="I47" s="720"/>
      <c r="J47" s="720"/>
      <c r="K47" s="720"/>
      <c r="L47" s="720"/>
      <c r="M47" s="720"/>
      <c r="N47" s="720"/>
      <c r="O47" s="720"/>
      <c r="P47" s="720"/>
      <c r="Q47" s="720"/>
      <c r="R47" s="720"/>
      <c r="S47" s="720"/>
      <c r="T47" s="720"/>
      <c r="U47" s="720"/>
      <c r="V47" s="720"/>
      <c r="W47" s="720"/>
      <c r="X47" s="720"/>
      <c r="Y47" s="720"/>
      <c r="Z47" s="720"/>
    </row>
    <row r="48" spans="1:26" s="718" customFormat="1" ht="15.95" customHeight="1" x14ac:dyDescent="0.2">
      <c r="A48" s="813" t="s">
        <v>395</v>
      </c>
      <c r="B48" s="831">
        <v>25153</v>
      </c>
      <c r="C48" s="831">
        <v>9839</v>
      </c>
      <c r="D48" s="831">
        <v>14797</v>
      </c>
      <c r="E48" s="831">
        <v>517</v>
      </c>
      <c r="F48" s="1031" t="s">
        <v>396</v>
      </c>
      <c r="G48" s="720"/>
      <c r="H48" s="720"/>
      <c r="I48" s="720"/>
      <c r="J48" s="720"/>
      <c r="K48" s="720"/>
      <c r="L48" s="720"/>
      <c r="M48" s="720"/>
      <c r="N48" s="720"/>
      <c r="O48" s="720"/>
      <c r="P48" s="720"/>
      <c r="Q48" s="720"/>
      <c r="R48" s="720"/>
      <c r="S48" s="720"/>
      <c r="T48" s="720"/>
      <c r="U48" s="720"/>
      <c r="V48" s="720"/>
      <c r="W48" s="720"/>
      <c r="X48" s="720"/>
      <c r="Y48" s="720"/>
      <c r="Z48" s="720"/>
    </row>
    <row r="49" spans="1:26" ht="15.95" customHeight="1" x14ac:dyDescent="0.2">
      <c r="A49" s="809" t="s">
        <v>397</v>
      </c>
      <c r="B49" s="830"/>
      <c r="C49" s="830"/>
      <c r="D49" s="830"/>
      <c r="E49" s="830"/>
      <c r="F49" s="997"/>
      <c r="G49" s="719"/>
      <c r="H49" s="719"/>
      <c r="I49" s="719"/>
      <c r="J49" s="719"/>
      <c r="K49" s="719"/>
      <c r="L49" s="719"/>
      <c r="M49" s="719"/>
      <c r="N49" s="719"/>
      <c r="O49" s="719"/>
      <c r="P49" s="719"/>
      <c r="Q49" s="719"/>
      <c r="R49" s="719"/>
      <c r="S49" s="719"/>
      <c r="T49" s="719"/>
      <c r="U49" s="719"/>
      <c r="V49" s="719"/>
      <c r="W49" s="719"/>
      <c r="X49" s="719"/>
      <c r="Y49" s="719"/>
      <c r="Z49" s="719"/>
    </row>
    <row r="50" spans="1:26" ht="15.95" customHeight="1" x14ac:dyDescent="0.2">
      <c r="A50" s="809" t="s">
        <v>398</v>
      </c>
      <c r="B50" s="830">
        <v>17423</v>
      </c>
      <c r="C50" s="830">
        <v>16505</v>
      </c>
      <c r="D50" s="830">
        <v>886</v>
      </c>
      <c r="E50" s="830">
        <v>32</v>
      </c>
      <c r="F50" s="997" t="s">
        <v>399</v>
      </c>
      <c r="G50" s="719"/>
      <c r="H50" s="719"/>
      <c r="I50" s="719"/>
      <c r="J50" s="719"/>
      <c r="K50" s="719"/>
      <c r="L50" s="719"/>
      <c r="M50" s="719"/>
      <c r="N50" s="719"/>
      <c r="O50" s="719"/>
      <c r="P50" s="719"/>
      <c r="Q50" s="719"/>
      <c r="R50" s="719"/>
      <c r="S50" s="719"/>
      <c r="T50" s="719"/>
      <c r="U50" s="719"/>
      <c r="V50" s="719"/>
      <c r="W50" s="719"/>
      <c r="X50" s="719"/>
      <c r="Y50" s="719"/>
      <c r="Z50" s="719"/>
    </row>
    <row r="51" spans="1:26" s="718" customFormat="1" ht="15.95" customHeight="1" x14ac:dyDescent="0.2">
      <c r="A51" s="817" t="s">
        <v>400</v>
      </c>
      <c r="B51" s="832"/>
      <c r="C51" s="832"/>
      <c r="D51" s="832"/>
      <c r="E51" s="832"/>
      <c r="F51" s="1030"/>
      <c r="G51" s="720"/>
      <c r="H51" s="720"/>
      <c r="I51" s="720"/>
      <c r="J51" s="720"/>
      <c r="K51" s="720"/>
      <c r="L51" s="720"/>
      <c r="M51" s="720"/>
      <c r="N51" s="720"/>
      <c r="O51" s="720"/>
      <c r="P51" s="720"/>
      <c r="Q51" s="720"/>
      <c r="R51" s="720"/>
      <c r="S51" s="720"/>
      <c r="T51" s="720"/>
      <c r="U51" s="720"/>
      <c r="V51" s="720"/>
      <c r="W51" s="720"/>
      <c r="X51" s="720"/>
      <c r="Y51" s="720"/>
      <c r="Z51" s="720"/>
    </row>
    <row r="52" spans="1:26" s="718" customFormat="1" ht="15.95" customHeight="1" x14ac:dyDescent="0.2">
      <c r="A52" s="817" t="s">
        <v>401</v>
      </c>
      <c r="B52" s="832"/>
      <c r="C52" s="832"/>
      <c r="D52" s="832"/>
      <c r="E52" s="832"/>
      <c r="F52" s="1030" t="s">
        <v>402</v>
      </c>
      <c r="G52" s="720"/>
      <c r="H52" s="720"/>
      <c r="I52" s="720"/>
      <c r="J52" s="720"/>
      <c r="K52" s="720"/>
      <c r="L52" s="720"/>
      <c r="M52" s="720"/>
      <c r="N52" s="720"/>
      <c r="O52" s="720"/>
      <c r="P52" s="720"/>
      <c r="Q52" s="720"/>
      <c r="R52" s="720"/>
      <c r="S52" s="720"/>
      <c r="T52" s="720"/>
      <c r="U52" s="720"/>
      <c r="V52" s="720"/>
      <c r="W52" s="720"/>
      <c r="X52" s="720"/>
      <c r="Y52" s="720"/>
      <c r="Z52" s="720"/>
    </row>
    <row r="53" spans="1:26" ht="15.95" customHeight="1" x14ac:dyDescent="0.2">
      <c r="A53" s="809" t="s">
        <v>403</v>
      </c>
      <c r="B53" s="830"/>
      <c r="C53" s="830"/>
      <c r="D53" s="830"/>
      <c r="E53" s="830"/>
      <c r="F53" s="997"/>
      <c r="G53" s="719"/>
      <c r="H53" s="719"/>
      <c r="I53" s="719"/>
      <c r="J53" s="719"/>
      <c r="K53" s="719"/>
      <c r="L53" s="719"/>
      <c r="M53" s="719"/>
      <c r="N53" s="719"/>
      <c r="O53" s="719"/>
      <c r="P53" s="719"/>
      <c r="Q53" s="719"/>
      <c r="R53" s="719"/>
      <c r="S53" s="719"/>
      <c r="T53" s="719"/>
      <c r="U53" s="719"/>
      <c r="V53" s="719"/>
      <c r="W53" s="719"/>
      <c r="X53" s="719"/>
      <c r="Y53" s="719"/>
      <c r="Z53" s="719"/>
    </row>
    <row r="54" spans="1:26" ht="15.95" customHeight="1" x14ac:dyDescent="0.2">
      <c r="A54" s="809" t="s">
        <v>87</v>
      </c>
      <c r="B54" s="830"/>
      <c r="C54" s="830"/>
      <c r="D54" s="830"/>
      <c r="E54" s="830"/>
      <c r="F54" s="997" t="s">
        <v>404</v>
      </c>
      <c r="G54" s="719"/>
      <c r="H54" s="719"/>
      <c r="I54" s="719"/>
      <c r="J54" s="719"/>
      <c r="K54" s="719"/>
      <c r="L54" s="719"/>
      <c r="M54" s="719"/>
      <c r="N54" s="719"/>
      <c r="O54" s="719"/>
      <c r="P54" s="719"/>
      <c r="Q54" s="719"/>
      <c r="R54" s="719"/>
      <c r="S54" s="719"/>
      <c r="T54" s="719"/>
      <c r="U54" s="719"/>
      <c r="V54" s="719"/>
      <c r="W54" s="719"/>
      <c r="X54" s="719"/>
      <c r="Y54" s="719"/>
      <c r="Z54" s="719"/>
    </row>
    <row r="55" spans="1:26" ht="15.95" customHeight="1" x14ac:dyDescent="0.2">
      <c r="A55" s="805" t="s">
        <v>405</v>
      </c>
      <c r="B55" s="829"/>
      <c r="C55" s="829"/>
      <c r="D55" s="829"/>
      <c r="E55" s="829"/>
      <c r="F55" s="998" t="s">
        <v>406</v>
      </c>
      <c r="G55" s="719"/>
      <c r="H55" s="719"/>
      <c r="I55" s="719"/>
      <c r="J55" s="719"/>
      <c r="K55" s="719"/>
      <c r="L55" s="719"/>
      <c r="M55" s="719"/>
      <c r="N55" s="719"/>
      <c r="O55" s="719"/>
      <c r="P55" s="719"/>
      <c r="Q55" s="719"/>
      <c r="R55" s="719"/>
      <c r="S55" s="719"/>
      <c r="T55" s="719"/>
      <c r="U55" s="719"/>
      <c r="V55" s="719"/>
      <c r="W55" s="719"/>
      <c r="X55" s="719"/>
      <c r="Y55" s="719"/>
      <c r="Z55" s="719"/>
    </row>
    <row r="56" spans="1:26" ht="15.95" customHeight="1" x14ac:dyDescent="0.2">
      <c r="A56" s="809" t="s">
        <v>407</v>
      </c>
      <c r="B56" s="830"/>
      <c r="C56" s="830"/>
      <c r="D56" s="830"/>
      <c r="E56" s="830"/>
      <c r="F56" s="997" t="s">
        <v>408</v>
      </c>
      <c r="G56" s="719"/>
      <c r="H56" s="719"/>
      <c r="I56" s="719"/>
      <c r="J56" s="719"/>
      <c r="K56" s="719"/>
      <c r="L56" s="719"/>
      <c r="M56" s="719"/>
      <c r="N56" s="719"/>
      <c r="O56" s="719"/>
      <c r="P56" s="719"/>
      <c r="Q56" s="719"/>
      <c r="R56" s="719"/>
      <c r="S56" s="719"/>
      <c r="T56" s="719"/>
      <c r="U56" s="719"/>
      <c r="V56" s="719"/>
      <c r="W56" s="719"/>
      <c r="X56" s="719"/>
      <c r="Y56" s="719"/>
      <c r="Z56" s="719"/>
    </row>
    <row r="57" spans="1:26" ht="15.95" customHeight="1" x14ac:dyDescent="0.2">
      <c r="A57" s="805" t="s">
        <v>90</v>
      </c>
      <c r="B57" s="829"/>
      <c r="C57" s="829"/>
      <c r="D57" s="829"/>
      <c r="E57" s="829"/>
      <c r="F57" s="998" t="s">
        <v>409</v>
      </c>
      <c r="G57" s="719"/>
      <c r="H57" s="719"/>
      <c r="I57" s="719"/>
      <c r="J57" s="719"/>
      <c r="K57" s="719"/>
      <c r="L57" s="719"/>
      <c r="M57" s="719"/>
      <c r="N57" s="719"/>
      <c r="O57" s="719"/>
      <c r="P57" s="719"/>
      <c r="Q57" s="719"/>
      <c r="R57" s="719"/>
      <c r="S57" s="719"/>
      <c r="T57" s="719"/>
      <c r="U57" s="719"/>
      <c r="V57" s="719"/>
      <c r="W57" s="719"/>
      <c r="X57" s="719"/>
      <c r="Y57" s="719"/>
      <c r="Z57" s="719"/>
    </row>
    <row r="58" spans="1:26" ht="15.95" customHeight="1" x14ac:dyDescent="0.2">
      <c r="A58" s="809" t="s">
        <v>66</v>
      </c>
      <c r="B58" s="830"/>
      <c r="C58" s="830"/>
      <c r="D58" s="830"/>
      <c r="E58" s="830"/>
      <c r="F58" s="997" t="s">
        <v>410</v>
      </c>
      <c r="G58" s="719"/>
      <c r="H58" s="719"/>
      <c r="I58" s="719"/>
      <c r="J58" s="719"/>
      <c r="K58" s="719"/>
      <c r="L58" s="719"/>
      <c r="M58" s="719"/>
      <c r="N58" s="719"/>
      <c r="O58" s="719"/>
      <c r="P58" s="719"/>
      <c r="Q58" s="719"/>
      <c r="R58" s="719"/>
      <c r="S58" s="719"/>
      <c r="T58" s="719"/>
      <c r="U58" s="719"/>
      <c r="V58" s="719"/>
      <c r="W58" s="719"/>
      <c r="X58" s="719"/>
      <c r="Y58" s="719"/>
      <c r="Z58" s="719"/>
    </row>
    <row r="59" spans="1:26" ht="15.95" customHeight="1" x14ac:dyDescent="0.2">
      <c r="A59" s="821" t="s">
        <v>411</v>
      </c>
      <c r="B59" s="831"/>
      <c r="C59" s="831"/>
      <c r="D59" s="831"/>
      <c r="E59" s="831"/>
      <c r="F59" s="1031" t="s">
        <v>412</v>
      </c>
      <c r="G59" s="719"/>
      <c r="H59" s="719"/>
      <c r="I59" s="719"/>
      <c r="J59" s="719"/>
      <c r="K59" s="719"/>
      <c r="L59" s="719"/>
      <c r="M59" s="719"/>
      <c r="N59" s="719"/>
      <c r="O59" s="719"/>
      <c r="P59" s="719"/>
      <c r="Q59" s="719"/>
      <c r="R59" s="719"/>
      <c r="S59" s="719"/>
      <c r="T59" s="719"/>
      <c r="U59" s="719"/>
      <c r="V59" s="719"/>
      <c r="W59" s="719"/>
      <c r="X59" s="719"/>
      <c r="Y59" s="719"/>
      <c r="Z59" s="719"/>
    </row>
    <row r="60" spans="1:26" ht="15.95" customHeight="1" x14ac:dyDescent="0.2">
      <c r="A60" s="821" t="s">
        <v>413</v>
      </c>
      <c r="B60" s="831">
        <v>2628</v>
      </c>
      <c r="C60" s="831">
        <v>1214</v>
      </c>
      <c r="D60" s="831">
        <v>1378</v>
      </c>
      <c r="E60" s="831">
        <v>36</v>
      </c>
      <c r="F60" s="1031" t="s">
        <v>414</v>
      </c>
      <c r="G60" s="719"/>
      <c r="H60" s="719"/>
      <c r="I60" s="719"/>
      <c r="J60" s="719"/>
      <c r="K60" s="719"/>
      <c r="L60" s="719"/>
      <c r="M60" s="719"/>
      <c r="N60" s="719"/>
      <c r="O60" s="719"/>
      <c r="P60" s="719"/>
      <c r="Q60" s="719"/>
      <c r="R60" s="719"/>
      <c r="S60" s="719"/>
      <c r="T60" s="719"/>
      <c r="U60" s="719"/>
      <c r="V60" s="719"/>
      <c r="W60" s="719"/>
      <c r="X60" s="719"/>
      <c r="Y60" s="719"/>
      <c r="Z60" s="719"/>
    </row>
    <row r="61" spans="1:26" ht="15.95" customHeight="1" x14ac:dyDescent="0.2">
      <c r="A61" s="833" t="s">
        <v>415</v>
      </c>
      <c r="B61" s="830">
        <v>2628</v>
      </c>
      <c r="C61" s="830">
        <v>1214</v>
      </c>
      <c r="D61" s="830">
        <v>1378</v>
      </c>
      <c r="E61" s="830">
        <v>36</v>
      </c>
      <c r="F61" s="964" t="s">
        <v>416</v>
      </c>
      <c r="G61" s="719"/>
      <c r="H61" s="719"/>
      <c r="I61" s="719"/>
      <c r="J61" s="719"/>
      <c r="K61" s="719"/>
      <c r="L61" s="719"/>
      <c r="M61" s="719"/>
      <c r="N61" s="719"/>
      <c r="O61" s="719"/>
      <c r="P61" s="719"/>
      <c r="Q61" s="719"/>
      <c r="R61" s="719"/>
      <c r="S61" s="719"/>
      <c r="T61" s="719"/>
      <c r="U61" s="719"/>
      <c r="V61" s="719"/>
      <c r="W61" s="719"/>
      <c r="X61" s="719"/>
      <c r="Y61" s="719"/>
      <c r="Z61" s="719"/>
    </row>
    <row r="62" spans="1:26" ht="15.95" customHeight="1" x14ac:dyDescent="0.2">
      <c r="A62" s="834" t="s">
        <v>417</v>
      </c>
      <c r="B62" s="829"/>
      <c r="C62" s="829"/>
      <c r="D62" s="829"/>
      <c r="E62" s="829"/>
      <c r="F62" s="965" t="s">
        <v>418</v>
      </c>
      <c r="G62" s="719"/>
      <c r="H62" s="719"/>
      <c r="I62" s="719"/>
      <c r="J62" s="719"/>
      <c r="K62" s="719"/>
      <c r="L62" s="719"/>
      <c r="M62" s="719"/>
      <c r="N62" s="719"/>
      <c r="O62" s="719"/>
      <c r="P62" s="719"/>
      <c r="Q62" s="719"/>
      <c r="R62" s="719"/>
      <c r="S62" s="719"/>
      <c r="T62" s="719"/>
      <c r="U62" s="719"/>
      <c r="V62" s="719"/>
      <c r="W62" s="719"/>
      <c r="X62" s="719"/>
      <c r="Y62" s="719"/>
      <c r="Z62" s="719"/>
    </row>
    <row r="63" spans="1:26" ht="15.95" customHeight="1" x14ac:dyDescent="0.25">
      <c r="A63" s="835" t="s">
        <v>419</v>
      </c>
      <c r="B63" s="836">
        <v>42564</v>
      </c>
      <c r="C63" s="836">
        <v>24070</v>
      </c>
      <c r="D63" s="836">
        <v>18121</v>
      </c>
      <c r="E63" s="836">
        <v>373</v>
      </c>
      <c r="F63" s="1038" t="s">
        <v>420</v>
      </c>
      <c r="G63" s="719"/>
      <c r="H63" s="719"/>
      <c r="I63" s="719"/>
      <c r="J63" s="719"/>
      <c r="K63" s="719"/>
      <c r="L63" s="719"/>
      <c r="M63" s="719"/>
      <c r="N63" s="719"/>
      <c r="O63" s="719"/>
      <c r="P63" s="719"/>
      <c r="Q63" s="719"/>
      <c r="R63" s="719"/>
      <c r="S63" s="719"/>
      <c r="T63" s="719"/>
      <c r="U63" s="719"/>
      <c r="V63" s="719"/>
      <c r="W63" s="719"/>
      <c r="X63" s="719"/>
      <c r="Y63" s="719"/>
      <c r="Z63" s="719"/>
    </row>
    <row r="64" spans="1:26" ht="12.95" customHeight="1" x14ac:dyDescent="0.2">
      <c r="A64" s="719"/>
      <c r="B64" s="719"/>
      <c r="C64" s="719"/>
      <c r="D64" s="719"/>
      <c r="E64" s="719"/>
      <c r="F64" s="1008"/>
      <c r="G64" s="719"/>
      <c r="H64" s="719"/>
      <c r="I64" s="719"/>
      <c r="J64" s="719"/>
      <c r="K64" s="719"/>
      <c r="L64" s="719"/>
      <c r="M64" s="719"/>
      <c r="N64" s="719"/>
      <c r="O64" s="719"/>
      <c r="P64" s="719"/>
      <c r="Q64" s="719"/>
      <c r="R64" s="719"/>
      <c r="S64" s="719"/>
      <c r="T64" s="719"/>
      <c r="U64" s="719"/>
      <c r="V64" s="719"/>
      <c r="W64" s="719"/>
      <c r="X64" s="719"/>
      <c r="Y64" s="719"/>
      <c r="Z64" s="719"/>
    </row>
    <row r="65" spans="1:26" ht="12.95" customHeight="1" x14ac:dyDescent="0.2">
      <c r="A65" s="728"/>
      <c r="B65" s="728"/>
      <c r="C65" s="728"/>
      <c r="D65" s="728"/>
      <c r="E65" s="728"/>
      <c r="F65" s="728"/>
      <c r="G65" s="719"/>
      <c r="H65" s="719"/>
      <c r="I65" s="719"/>
      <c r="J65" s="719"/>
      <c r="K65" s="719"/>
      <c r="L65" s="719"/>
      <c r="M65" s="719"/>
      <c r="N65" s="719"/>
      <c r="O65" s="719"/>
      <c r="P65" s="719"/>
      <c r="Q65" s="719"/>
      <c r="R65" s="719"/>
      <c r="S65" s="719"/>
      <c r="T65" s="719"/>
      <c r="U65" s="719"/>
      <c r="V65" s="719"/>
      <c r="W65" s="719"/>
      <c r="X65" s="719"/>
      <c r="Y65" s="719"/>
      <c r="Z65" s="719"/>
    </row>
    <row r="66" spans="1:26" ht="12.95" customHeight="1" x14ac:dyDescent="0.2">
      <c r="A66" s="728"/>
      <c r="B66" s="728"/>
      <c r="C66" s="728"/>
      <c r="D66" s="728"/>
      <c r="E66" s="728"/>
      <c r="F66" s="728"/>
      <c r="G66" s="719"/>
      <c r="H66" s="719"/>
      <c r="I66" s="719"/>
      <c r="J66" s="719"/>
      <c r="K66" s="719"/>
      <c r="L66" s="719"/>
      <c r="M66" s="719"/>
      <c r="N66" s="719"/>
      <c r="O66" s="719"/>
      <c r="P66" s="719"/>
      <c r="Q66" s="719"/>
      <c r="R66" s="719"/>
      <c r="S66" s="719"/>
      <c r="T66" s="719"/>
      <c r="U66" s="719"/>
      <c r="V66" s="719"/>
      <c r="W66" s="719"/>
      <c r="X66" s="719"/>
      <c r="Y66" s="719"/>
      <c r="Z66" s="719"/>
    </row>
    <row r="67" spans="1:26" ht="12.95" customHeight="1" x14ac:dyDescent="0.2">
      <c r="A67" s="728"/>
      <c r="B67" s="728"/>
      <c r="C67" s="728"/>
      <c r="D67" s="728"/>
      <c r="E67" s="728"/>
      <c r="F67" s="728"/>
      <c r="G67" s="719"/>
      <c r="H67" s="719"/>
      <c r="I67" s="719"/>
      <c r="J67" s="719"/>
      <c r="K67" s="719"/>
      <c r="L67" s="719"/>
      <c r="M67" s="719"/>
      <c r="N67" s="719"/>
      <c r="O67" s="719"/>
      <c r="P67" s="719"/>
      <c r="Q67" s="719"/>
      <c r="R67" s="719"/>
      <c r="S67" s="719"/>
      <c r="T67" s="719"/>
      <c r="U67" s="719"/>
      <c r="V67" s="719"/>
      <c r="W67" s="719"/>
      <c r="X67" s="719"/>
      <c r="Y67" s="719"/>
      <c r="Z67" s="719"/>
    </row>
    <row r="68" spans="1:26" ht="12.95" customHeight="1" x14ac:dyDescent="0.2">
      <c r="A68" s="719"/>
      <c r="B68" s="719"/>
      <c r="C68" s="726"/>
      <c r="D68" s="726"/>
      <c r="E68" s="726"/>
      <c r="F68" s="1008"/>
      <c r="G68" s="719"/>
      <c r="H68" s="719"/>
      <c r="I68" s="719"/>
      <c r="J68" s="719"/>
      <c r="K68" s="719"/>
      <c r="L68" s="719"/>
      <c r="M68" s="719"/>
      <c r="N68" s="719"/>
      <c r="O68" s="719"/>
      <c r="P68" s="719"/>
      <c r="Q68" s="719"/>
      <c r="R68" s="719"/>
      <c r="S68" s="719"/>
      <c r="T68" s="719"/>
      <c r="U68" s="719"/>
      <c r="V68" s="719"/>
      <c r="W68" s="719"/>
      <c r="X68" s="719"/>
      <c r="Y68" s="719"/>
      <c r="Z68" s="719"/>
    </row>
    <row r="69" spans="1:26" ht="12.95" customHeight="1" x14ac:dyDescent="0.2">
      <c r="A69" s="719"/>
      <c r="B69" s="719"/>
      <c r="C69" s="726"/>
      <c r="D69" s="726"/>
      <c r="E69" s="726"/>
      <c r="F69" s="1008"/>
      <c r="G69" s="719"/>
      <c r="H69" s="719"/>
      <c r="I69" s="719"/>
      <c r="J69" s="719"/>
      <c r="K69" s="719"/>
      <c r="L69" s="719"/>
      <c r="M69" s="719"/>
      <c r="N69" s="719"/>
      <c r="O69" s="719"/>
      <c r="P69" s="719"/>
      <c r="Q69" s="719"/>
      <c r="R69" s="719"/>
      <c r="S69" s="719"/>
      <c r="T69" s="719"/>
      <c r="U69" s="719"/>
      <c r="V69" s="719"/>
      <c r="W69" s="719"/>
      <c r="X69" s="719"/>
      <c r="Y69" s="719"/>
      <c r="Z69" s="719"/>
    </row>
    <row r="70" spans="1:26" x14ac:dyDescent="0.2">
      <c r="A70" s="719"/>
      <c r="B70" s="719"/>
      <c r="C70" s="719"/>
      <c r="D70" s="726"/>
      <c r="E70" s="726"/>
      <c r="F70" s="1008"/>
      <c r="G70" s="719"/>
      <c r="H70" s="719"/>
      <c r="I70" s="719"/>
      <c r="J70" s="719"/>
      <c r="K70" s="719"/>
      <c r="L70" s="719"/>
      <c r="M70" s="719"/>
      <c r="N70" s="719"/>
      <c r="O70" s="719"/>
      <c r="P70" s="719"/>
      <c r="Q70" s="719"/>
      <c r="R70" s="719"/>
      <c r="S70" s="719"/>
      <c r="T70" s="719"/>
      <c r="U70" s="719"/>
      <c r="V70" s="719"/>
      <c r="W70" s="719"/>
      <c r="X70" s="719"/>
      <c r="Y70" s="719"/>
      <c r="Z70" s="719"/>
    </row>
    <row r="71" spans="1:26" x14ac:dyDescent="0.2">
      <c r="A71" s="719"/>
      <c r="B71" s="719"/>
      <c r="C71" s="719"/>
      <c r="D71" s="719"/>
      <c r="E71" s="719"/>
      <c r="F71" s="1008"/>
      <c r="G71" s="719"/>
      <c r="H71" s="719"/>
      <c r="I71" s="719"/>
      <c r="J71" s="719"/>
      <c r="K71" s="719"/>
      <c r="L71" s="719"/>
      <c r="M71" s="719"/>
      <c r="N71" s="719"/>
      <c r="O71" s="719"/>
      <c r="P71" s="719"/>
      <c r="Q71" s="719"/>
      <c r="R71" s="719"/>
      <c r="S71" s="719"/>
      <c r="T71" s="719"/>
      <c r="U71" s="719"/>
      <c r="V71" s="719"/>
      <c r="W71" s="719"/>
      <c r="X71" s="719"/>
      <c r="Y71" s="719"/>
      <c r="Z71" s="719"/>
    </row>
    <row r="72" spans="1:26" x14ac:dyDescent="0.2">
      <c r="A72" s="719"/>
      <c r="B72" s="719"/>
      <c r="C72" s="719"/>
      <c r="D72" s="719"/>
      <c r="E72" s="719"/>
      <c r="F72" s="1008"/>
      <c r="G72" s="719"/>
      <c r="H72" s="719"/>
      <c r="I72" s="719"/>
      <c r="J72" s="719"/>
      <c r="K72" s="719"/>
      <c r="L72" s="719"/>
      <c r="M72" s="719"/>
      <c r="N72" s="719"/>
      <c r="O72" s="719"/>
      <c r="P72" s="719"/>
      <c r="Q72" s="719"/>
      <c r="R72" s="719"/>
      <c r="S72" s="719"/>
      <c r="T72" s="719"/>
      <c r="U72" s="719"/>
      <c r="V72" s="719"/>
      <c r="W72" s="719"/>
      <c r="X72" s="719"/>
      <c r="Y72" s="719"/>
      <c r="Z72" s="719"/>
    </row>
    <row r="73" spans="1:26" x14ac:dyDescent="0.2">
      <c r="A73" s="719"/>
      <c r="B73" s="719"/>
      <c r="C73" s="719"/>
      <c r="D73" s="719"/>
      <c r="E73" s="719"/>
      <c r="F73" s="1008"/>
      <c r="G73" s="719"/>
      <c r="H73" s="719"/>
      <c r="I73" s="719"/>
      <c r="J73" s="719"/>
      <c r="K73" s="719"/>
      <c r="L73" s="719"/>
      <c r="M73" s="719"/>
      <c r="N73" s="719"/>
      <c r="O73" s="719"/>
      <c r="P73" s="719"/>
      <c r="Q73" s="719"/>
      <c r="R73" s="719"/>
      <c r="S73" s="719"/>
      <c r="T73" s="719"/>
      <c r="U73" s="719"/>
      <c r="V73" s="719"/>
      <c r="W73" s="719"/>
      <c r="X73" s="719"/>
      <c r="Y73" s="719"/>
      <c r="Z73" s="719"/>
    </row>
    <row r="74" spans="1:26" x14ac:dyDescent="0.2">
      <c r="A74" s="719"/>
      <c r="B74" s="719"/>
      <c r="C74" s="719"/>
      <c r="D74" s="719"/>
      <c r="E74" s="719"/>
      <c r="F74" s="1008"/>
      <c r="G74" s="719"/>
      <c r="H74" s="719"/>
      <c r="I74" s="719"/>
      <c r="J74" s="719"/>
      <c r="K74" s="719"/>
      <c r="L74" s="719"/>
      <c r="M74" s="719"/>
      <c r="N74" s="719"/>
      <c r="O74" s="719"/>
      <c r="P74" s="719"/>
      <c r="Q74" s="719"/>
      <c r="R74" s="719"/>
      <c r="S74" s="719"/>
      <c r="T74" s="719"/>
      <c r="U74" s="719"/>
      <c r="V74" s="719"/>
      <c r="W74" s="719"/>
      <c r="X74" s="719"/>
      <c r="Y74" s="719"/>
      <c r="Z74" s="719"/>
    </row>
    <row r="75" spans="1:26" x14ac:dyDescent="0.2">
      <c r="A75" s="719"/>
      <c r="B75" s="719"/>
      <c r="C75" s="719"/>
      <c r="D75" s="719"/>
      <c r="E75" s="719"/>
      <c r="F75" s="1008"/>
      <c r="G75" s="719"/>
      <c r="H75" s="719"/>
      <c r="I75" s="719"/>
      <c r="J75" s="719"/>
      <c r="K75" s="719"/>
      <c r="L75" s="719"/>
      <c r="M75" s="719"/>
      <c r="N75" s="719"/>
      <c r="O75" s="719"/>
      <c r="P75" s="719"/>
      <c r="Q75" s="719"/>
      <c r="R75" s="719"/>
      <c r="S75" s="719"/>
      <c r="T75" s="719"/>
      <c r="U75" s="719"/>
      <c r="V75" s="719"/>
      <c r="W75" s="719"/>
      <c r="X75" s="719"/>
      <c r="Y75" s="719"/>
      <c r="Z75" s="719"/>
    </row>
    <row r="76" spans="1:26" x14ac:dyDescent="0.2">
      <c r="A76" s="719"/>
      <c r="B76" s="719"/>
      <c r="C76" s="719"/>
      <c r="D76" s="719"/>
      <c r="E76" s="719"/>
      <c r="F76" s="1008"/>
      <c r="G76" s="719"/>
      <c r="H76" s="719"/>
      <c r="I76" s="719"/>
      <c r="J76" s="719"/>
      <c r="K76" s="719"/>
      <c r="L76" s="719"/>
      <c r="M76" s="719"/>
      <c r="N76" s="719"/>
      <c r="O76" s="719"/>
      <c r="P76" s="719"/>
      <c r="Q76" s="719"/>
      <c r="R76" s="719"/>
      <c r="S76" s="719"/>
      <c r="T76" s="719"/>
      <c r="U76" s="719"/>
      <c r="V76" s="719"/>
      <c r="W76" s="719"/>
      <c r="X76" s="719"/>
      <c r="Y76" s="719"/>
      <c r="Z76" s="719"/>
    </row>
    <row r="77" spans="1:26" x14ac:dyDescent="0.2">
      <c r="A77" s="719"/>
      <c r="B77" s="719"/>
      <c r="C77" s="719"/>
      <c r="D77" s="719"/>
      <c r="E77" s="719"/>
      <c r="F77" s="1008"/>
      <c r="G77" s="719"/>
      <c r="H77" s="719"/>
      <c r="I77" s="719"/>
      <c r="J77" s="719"/>
      <c r="K77" s="719"/>
      <c r="L77" s="719"/>
      <c r="M77" s="719"/>
      <c r="N77" s="719"/>
      <c r="O77" s="719"/>
      <c r="P77" s="719"/>
      <c r="Q77" s="719"/>
      <c r="R77" s="719"/>
      <c r="S77" s="719"/>
      <c r="T77" s="719"/>
      <c r="U77" s="719"/>
      <c r="V77" s="719"/>
      <c r="W77" s="719"/>
      <c r="X77" s="719"/>
      <c r="Y77" s="719"/>
      <c r="Z77" s="719"/>
    </row>
    <row r="78" spans="1:26" x14ac:dyDescent="0.2">
      <c r="A78" s="719"/>
      <c r="B78" s="719"/>
      <c r="C78" s="719"/>
      <c r="D78" s="719"/>
      <c r="E78" s="719"/>
      <c r="F78" s="1008"/>
      <c r="G78" s="719"/>
      <c r="H78" s="719"/>
      <c r="I78" s="719"/>
      <c r="J78" s="719"/>
      <c r="K78" s="719"/>
      <c r="L78" s="719"/>
      <c r="M78" s="719"/>
      <c r="N78" s="719"/>
      <c r="O78" s="719"/>
      <c r="P78" s="719"/>
      <c r="Q78" s="719"/>
      <c r="R78" s="719"/>
      <c r="S78" s="719"/>
      <c r="T78" s="719"/>
      <c r="U78" s="719"/>
      <c r="V78" s="719"/>
      <c r="W78" s="719"/>
      <c r="X78" s="719"/>
      <c r="Y78" s="719"/>
      <c r="Z78" s="719"/>
    </row>
    <row r="79" spans="1:26" x14ac:dyDescent="0.2">
      <c r="A79" s="719"/>
      <c r="B79" s="719"/>
      <c r="C79" s="719"/>
      <c r="D79" s="719"/>
      <c r="E79" s="719"/>
      <c r="F79" s="1008"/>
      <c r="G79" s="719"/>
      <c r="H79" s="719"/>
      <c r="I79" s="719"/>
      <c r="J79" s="719"/>
      <c r="K79" s="719"/>
      <c r="L79" s="719"/>
      <c r="M79" s="719"/>
      <c r="N79" s="719"/>
      <c r="O79" s="719"/>
      <c r="P79" s="719"/>
      <c r="Q79" s="719"/>
      <c r="R79" s="719"/>
      <c r="S79" s="719"/>
      <c r="T79" s="719"/>
      <c r="U79" s="719"/>
      <c r="V79" s="719"/>
      <c r="W79" s="719"/>
      <c r="X79" s="719"/>
      <c r="Y79" s="719"/>
      <c r="Z79" s="719"/>
    </row>
    <row r="80" spans="1:26" x14ac:dyDescent="0.2">
      <c r="A80" s="719"/>
      <c r="B80" s="719"/>
      <c r="C80" s="719"/>
      <c r="D80" s="719"/>
      <c r="E80" s="719"/>
      <c r="F80" s="1008"/>
      <c r="G80" s="719"/>
      <c r="H80" s="719"/>
      <c r="I80" s="719"/>
      <c r="J80" s="719"/>
      <c r="K80" s="719"/>
      <c r="L80" s="719"/>
      <c r="M80" s="719"/>
      <c r="N80" s="719"/>
      <c r="O80" s="719"/>
      <c r="P80" s="719"/>
      <c r="Q80" s="719"/>
      <c r="R80" s="719"/>
      <c r="S80" s="719"/>
      <c r="T80" s="719"/>
      <c r="U80" s="719"/>
      <c r="V80" s="719"/>
      <c r="W80" s="719"/>
      <c r="X80" s="719"/>
      <c r="Y80" s="719"/>
      <c r="Z80" s="719"/>
    </row>
    <row r="81" spans="1:26" x14ac:dyDescent="0.2">
      <c r="A81" s="719"/>
      <c r="B81" s="719"/>
      <c r="C81" s="719"/>
      <c r="D81" s="719"/>
      <c r="E81" s="719"/>
      <c r="F81" s="1008"/>
      <c r="G81" s="719"/>
      <c r="H81" s="719"/>
      <c r="I81" s="719"/>
      <c r="J81" s="719"/>
      <c r="K81" s="719"/>
      <c r="L81" s="719"/>
      <c r="M81" s="719"/>
      <c r="N81" s="719"/>
      <c r="O81" s="719"/>
      <c r="P81" s="719"/>
      <c r="Q81" s="719"/>
      <c r="R81" s="719"/>
      <c r="S81" s="719"/>
      <c r="T81" s="719"/>
      <c r="U81" s="719"/>
      <c r="V81" s="719"/>
      <c r="W81" s="719"/>
      <c r="X81" s="719"/>
      <c r="Y81" s="719"/>
      <c r="Z81" s="719"/>
    </row>
    <row r="82" spans="1:26" x14ac:dyDescent="0.2">
      <c r="A82" s="719"/>
      <c r="B82" s="719"/>
      <c r="C82" s="719"/>
      <c r="D82" s="719"/>
      <c r="E82" s="719"/>
      <c r="F82" s="1008"/>
      <c r="G82" s="719"/>
      <c r="H82" s="719"/>
      <c r="I82" s="719"/>
      <c r="J82" s="719"/>
      <c r="K82" s="719"/>
      <c r="L82" s="719"/>
      <c r="M82" s="719"/>
      <c r="N82" s="719"/>
      <c r="O82" s="719"/>
      <c r="P82" s="719"/>
      <c r="Q82" s="719"/>
      <c r="R82" s="719"/>
      <c r="S82" s="719"/>
      <c r="T82" s="719"/>
      <c r="U82" s="719"/>
      <c r="V82" s="719"/>
      <c r="W82" s="719"/>
      <c r="X82" s="719"/>
      <c r="Y82" s="719"/>
      <c r="Z82" s="719"/>
    </row>
    <row r="83" spans="1:26" x14ac:dyDescent="0.2">
      <c r="A83" s="719"/>
      <c r="B83" s="719"/>
      <c r="C83" s="719"/>
      <c r="D83" s="719"/>
      <c r="E83" s="719"/>
      <c r="F83" s="1008"/>
      <c r="G83" s="719"/>
      <c r="H83" s="719"/>
      <c r="I83" s="719"/>
      <c r="J83" s="719"/>
      <c r="K83" s="719"/>
      <c r="L83" s="719"/>
      <c r="M83" s="719"/>
      <c r="N83" s="719"/>
      <c r="O83" s="719"/>
      <c r="P83" s="719"/>
      <c r="Q83" s="719"/>
      <c r="R83" s="719"/>
      <c r="S83" s="719"/>
      <c r="T83" s="719"/>
      <c r="U83" s="719"/>
      <c r="V83" s="719"/>
      <c r="W83" s="719"/>
      <c r="X83" s="719"/>
      <c r="Y83" s="719"/>
      <c r="Z83" s="719"/>
    </row>
    <row r="84" spans="1:26" x14ac:dyDescent="0.2">
      <c r="A84" s="719"/>
      <c r="B84" s="719"/>
      <c r="C84" s="719"/>
      <c r="D84" s="719"/>
      <c r="E84" s="719"/>
      <c r="F84" s="1008"/>
      <c r="G84" s="719"/>
      <c r="H84" s="719"/>
      <c r="I84" s="719"/>
      <c r="J84" s="719"/>
      <c r="K84" s="719"/>
      <c r="L84" s="719"/>
      <c r="M84" s="719"/>
      <c r="N84" s="719"/>
      <c r="O84" s="719"/>
      <c r="P84" s="719"/>
      <c r="Q84" s="719"/>
      <c r="R84" s="719"/>
      <c r="S84" s="719"/>
      <c r="T84" s="719"/>
      <c r="U84" s="719"/>
      <c r="V84" s="719"/>
      <c r="W84" s="719"/>
      <c r="X84" s="719"/>
      <c r="Y84" s="719"/>
      <c r="Z84" s="719"/>
    </row>
    <row r="85" spans="1:26" x14ac:dyDescent="0.2">
      <c r="A85" s="719"/>
      <c r="B85" s="719"/>
      <c r="C85" s="719"/>
      <c r="D85" s="719"/>
      <c r="E85" s="719"/>
      <c r="F85" s="1008"/>
      <c r="G85" s="719"/>
      <c r="H85" s="719"/>
      <c r="I85" s="719"/>
      <c r="J85" s="719"/>
      <c r="K85" s="719"/>
      <c r="L85" s="719"/>
      <c r="M85" s="719"/>
      <c r="N85" s="719"/>
      <c r="O85" s="719"/>
      <c r="P85" s="719"/>
      <c r="Q85" s="719"/>
      <c r="R85" s="719"/>
      <c r="S85" s="719"/>
      <c r="T85" s="719"/>
      <c r="U85" s="719"/>
      <c r="V85" s="719"/>
      <c r="W85" s="719"/>
      <c r="X85" s="719"/>
      <c r="Y85" s="719"/>
      <c r="Z85" s="719"/>
    </row>
    <row r="86" spans="1:26" x14ac:dyDescent="0.2">
      <c r="A86" s="719"/>
      <c r="B86" s="719"/>
      <c r="C86" s="719"/>
      <c r="D86" s="719"/>
      <c r="E86" s="719"/>
      <c r="F86" s="1008"/>
      <c r="G86" s="719"/>
      <c r="H86" s="719"/>
      <c r="I86" s="719"/>
      <c r="J86" s="719"/>
      <c r="K86" s="719"/>
      <c r="L86" s="719"/>
      <c r="M86" s="719"/>
      <c r="N86" s="719"/>
      <c r="O86" s="719"/>
      <c r="P86" s="719"/>
      <c r="Q86" s="719"/>
      <c r="R86" s="719"/>
      <c r="S86" s="719"/>
      <c r="T86" s="719"/>
      <c r="U86" s="719"/>
      <c r="V86" s="719"/>
      <c r="W86" s="719"/>
      <c r="X86" s="719"/>
      <c r="Y86" s="719"/>
      <c r="Z86" s="719"/>
    </row>
    <row r="87" spans="1:26" x14ac:dyDescent="0.2">
      <c r="A87" s="719"/>
      <c r="B87" s="719"/>
      <c r="C87" s="719"/>
      <c r="D87" s="719"/>
      <c r="E87" s="719"/>
      <c r="F87" s="1008"/>
      <c r="G87" s="719"/>
      <c r="H87" s="719"/>
      <c r="I87" s="719"/>
      <c r="J87" s="719"/>
      <c r="K87" s="719"/>
      <c r="L87" s="719"/>
      <c r="M87" s="719"/>
      <c r="N87" s="719"/>
      <c r="O87" s="719"/>
      <c r="P87" s="719"/>
      <c r="Q87" s="719"/>
      <c r="R87" s="719"/>
      <c r="S87" s="719"/>
      <c r="T87" s="719"/>
      <c r="U87" s="719"/>
      <c r="V87" s="719"/>
      <c r="W87" s="719"/>
      <c r="X87" s="719"/>
      <c r="Y87" s="719"/>
      <c r="Z87" s="719"/>
    </row>
    <row r="88" spans="1:26" x14ac:dyDescent="0.2">
      <c r="A88" s="719"/>
      <c r="B88" s="719"/>
      <c r="C88" s="719"/>
      <c r="D88" s="719"/>
      <c r="E88" s="719"/>
      <c r="F88" s="1008"/>
      <c r="G88" s="719"/>
      <c r="H88" s="719"/>
      <c r="I88" s="719"/>
      <c r="J88" s="719"/>
      <c r="K88" s="719"/>
      <c r="L88" s="719"/>
      <c r="M88" s="719"/>
      <c r="N88" s="719"/>
      <c r="O88" s="719"/>
      <c r="P88" s="719"/>
      <c r="Q88" s="719"/>
      <c r="R88" s="719"/>
      <c r="S88" s="719"/>
      <c r="T88" s="719"/>
      <c r="U88" s="719"/>
      <c r="V88" s="719"/>
      <c r="W88" s="719"/>
      <c r="X88" s="719"/>
      <c r="Y88" s="719"/>
      <c r="Z88" s="719"/>
    </row>
    <row r="89" spans="1:26" x14ac:dyDescent="0.2">
      <c r="A89" s="719"/>
      <c r="B89" s="719"/>
      <c r="C89" s="719"/>
      <c r="D89" s="719"/>
      <c r="E89" s="719"/>
      <c r="F89" s="1008"/>
      <c r="G89" s="719"/>
      <c r="H89" s="719"/>
      <c r="I89" s="719"/>
      <c r="J89" s="719"/>
      <c r="K89" s="719"/>
      <c r="L89" s="719"/>
      <c r="M89" s="719"/>
      <c r="N89" s="719"/>
      <c r="O89" s="719"/>
      <c r="P89" s="719"/>
      <c r="Q89" s="719"/>
      <c r="R89" s="719"/>
      <c r="S89" s="719"/>
      <c r="T89" s="719"/>
      <c r="U89" s="719"/>
      <c r="V89" s="719"/>
      <c r="W89" s="719"/>
      <c r="X89" s="719"/>
      <c r="Y89" s="719"/>
      <c r="Z89" s="719"/>
    </row>
    <row r="90" spans="1:26" x14ac:dyDescent="0.2">
      <c r="A90" s="719"/>
      <c r="B90" s="719"/>
      <c r="C90" s="719"/>
      <c r="D90" s="719"/>
      <c r="E90" s="719"/>
      <c r="F90" s="1008"/>
      <c r="G90" s="719"/>
      <c r="H90" s="719"/>
      <c r="I90" s="719"/>
      <c r="J90" s="719"/>
      <c r="K90" s="719"/>
      <c r="L90" s="719"/>
      <c r="M90" s="719"/>
      <c r="N90" s="719"/>
      <c r="O90" s="719"/>
      <c r="P90" s="719"/>
      <c r="Q90" s="719"/>
      <c r="R90" s="719"/>
      <c r="S90" s="719"/>
      <c r="T90" s="719"/>
      <c r="U90" s="719"/>
      <c r="V90" s="719"/>
      <c r="W90" s="719"/>
      <c r="X90" s="719"/>
      <c r="Y90" s="719"/>
      <c r="Z90" s="719"/>
    </row>
    <row r="91" spans="1:26" x14ac:dyDescent="0.2">
      <c r="A91" s="719"/>
      <c r="B91" s="719"/>
      <c r="C91" s="719"/>
      <c r="D91" s="719"/>
      <c r="E91" s="719"/>
      <c r="F91" s="1008"/>
      <c r="G91" s="719"/>
      <c r="H91" s="719"/>
      <c r="I91" s="719"/>
      <c r="J91" s="719"/>
      <c r="K91" s="719"/>
      <c r="L91" s="719"/>
      <c r="M91" s="719"/>
      <c r="N91" s="719"/>
      <c r="O91" s="719"/>
      <c r="P91" s="719"/>
      <c r="Q91" s="719"/>
      <c r="R91" s="719"/>
      <c r="S91" s="719"/>
      <c r="T91" s="719"/>
      <c r="U91" s="719"/>
      <c r="V91" s="719"/>
      <c r="W91" s="719"/>
      <c r="X91" s="719"/>
      <c r="Y91" s="719"/>
      <c r="Z91" s="719"/>
    </row>
    <row r="92" spans="1:26" x14ac:dyDescent="0.2">
      <c r="A92" s="719"/>
      <c r="B92" s="719"/>
      <c r="C92" s="719"/>
      <c r="D92" s="719"/>
      <c r="E92" s="719"/>
      <c r="F92" s="1008"/>
      <c r="G92" s="719"/>
      <c r="H92" s="719"/>
      <c r="I92" s="719"/>
      <c r="J92" s="719"/>
      <c r="K92" s="719"/>
      <c r="L92" s="719"/>
      <c r="M92" s="719"/>
      <c r="N92" s="719"/>
      <c r="O92" s="719"/>
      <c r="P92" s="719"/>
      <c r="Q92" s="719"/>
      <c r="R92" s="719"/>
      <c r="S92" s="719"/>
      <c r="T92" s="719"/>
      <c r="U92" s="719"/>
      <c r="V92" s="719"/>
      <c r="W92" s="719"/>
      <c r="X92" s="719"/>
      <c r="Y92" s="719"/>
      <c r="Z92" s="719"/>
    </row>
    <row r="93" spans="1:26" x14ac:dyDescent="0.2">
      <c r="A93" s="719"/>
      <c r="B93" s="719"/>
      <c r="C93" s="719"/>
      <c r="D93" s="719"/>
      <c r="E93" s="719"/>
      <c r="F93" s="1008"/>
      <c r="G93" s="719"/>
      <c r="H93" s="719"/>
      <c r="I93" s="719"/>
      <c r="J93" s="719"/>
      <c r="K93" s="719"/>
      <c r="L93" s="719"/>
      <c r="M93" s="719"/>
      <c r="N93" s="719"/>
      <c r="O93" s="719"/>
      <c r="P93" s="719"/>
      <c r="Q93" s="719"/>
      <c r="R93" s="719"/>
      <c r="S93" s="719"/>
      <c r="T93" s="719"/>
      <c r="U93" s="719"/>
      <c r="V93" s="719"/>
      <c r="W93" s="719"/>
      <c r="X93" s="719"/>
      <c r="Y93" s="719"/>
      <c r="Z93" s="719"/>
    </row>
    <row r="94" spans="1:26" x14ac:dyDescent="0.2">
      <c r="A94" s="719"/>
      <c r="B94" s="719"/>
      <c r="C94" s="719"/>
      <c r="D94" s="719"/>
      <c r="E94" s="719"/>
      <c r="F94" s="1008"/>
      <c r="G94" s="719"/>
      <c r="H94" s="719"/>
      <c r="I94" s="719"/>
      <c r="J94" s="719"/>
      <c r="K94" s="719"/>
      <c r="L94" s="719"/>
      <c r="M94" s="719"/>
      <c r="N94" s="719"/>
      <c r="O94" s="719"/>
      <c r="P94" s="719"/>
      <c r="Q94" s="719"/>
      <c r="R94" s="719"/>
      <c r="S94" s="719"/>
      <c r="T94" s="719"/>
      <c r="U94" s="719"/>
      <c r="V94" s="719"/>
      <c r="W94" s="719"/>
      <c r="X94" s="719"/>
      <c r="Y94" s="719"/>
      <c r="Z94" s="719"/>
    </row>
    <row r="95" spans="1:26" x14ac:dyDescent="0.2">
      <c r="A95" s="719"/>
      <c r="B95" s="719"/>
      <c r="C95" s="719"/>
      <c r="D95" s="719"/>
      <c r="E95" s="719"/>
      <c r="F95" s="1008"/>
      <c r="G95" s="719"/>
      <c r="H95" s="719"/>
      <c r="I95" s="719"/>
      <c r="J95" s="719"/>
      <c r="K95" s="719"/>
      <c r="L95" s="719"/>
      <c r="M95" s="719"/>
      <c r="N95" s="719"/>
      <c r="O95" s="719"/>
      <c r="P95" s="719"/>
      <c r="Q95" s="719"/>
      <c r="R95" s="719"/>
      <c r="S95" s="719"/>
      <c r="T95" s="719"/>
      <c r="U95" s="719"/>
      <c r="V95" s="719"/>
      <c r="W95" s="719"/>
      <c r="X95" s="719"/>
      <c r="Y95" s="719"/>
      <c r="Z95" s="719"/>
    </row>
    <row r="96" spans="1:26" x14ac:dyDescent="0.2">
      <c r="A96" s="719"/>
      <c r="B96" s="719"/>
      <c r="C96" s="719"/>
      <c r="D96" s="719"/>
      <c r="E96" s="719"/>
      <c r="F96" s="1008"/>
      <c r="G96" s="719"/>
      <c r="H96" s="719"/>
      <c r="I96" s="719"/>
      <c r="J96" s="719"/>
      <c r="K96" s="719"/>
      <c r="L96" s="719"/>
      <c r="M96" s="719"/>
      <c r="N96" s="719"/>
      <c r="O96" s="719"/>
      <c r="P96" s="719"/>
      <c r="Q96" s="719"/>
      <c r="R96" s="719"/>
      <c r="S96" s="719"/>
      <c r="T96" s="719"/>
      <c r="U96" s="719"/>
      <c r="V96" s="719"/>
      <c r="W96" s="719"/>
      <c r="X96" s="719"/>
      <c r="Y96" s="719"/>
      <c r="Z96" s="719"/>
    </row>
    <row r="97" spans="1:26" x14ac:dyDescent="0.2">
      <c r="A97" s="719"/>
      <c r="B97" s="719"/>
      <c r="C97" s="719"/>
      <c r="D97" s="719"/>
      <c r="E97" s="719"/>
      <c r="F97" s="1008"/>
      <c r="G97" s="719"/>
      <c r="H97" s="719"/>
      <c r="I97" s="719"/>
      <c r="J97" s="719"/>
      <c r="K97" s="719"/>
      <c r="L97" s="719"/>
      <c r="M97" s="719"/>
      <c r="N97" s="719"/>
      <c r="O97" s="719"/>
      <c r="P97" s="719"/>
      <c r="Q97" s="719"/>
      <c r="R97" s="719"/>
      <c r="S97" s="719"/>
      <c r="T97" s="719"/>
      <c r="U97" s="719"/>
      <c r="V97" s="719"/>
      <c r="W97" s="719"/>
      <c r="X97" s="719"/>
      <c r="Y97" s="719"/>
      <c r="Z97" s="719"/>
    </row>
    <row r="98" spans="1:26" x14ac:dyDescent="0.2">
      <c r="A98" s="719"/>
      <c r="B98" s="719"/>
      <c r="C98" s="719"/>
      <c r="D98" s="719"/>
      <c r="E98" s="719"/>
      <c r="F98" s="1008"/>
      <c r="G98" s="719"/>
      <c r="H98" s="719"/>
      <c r="I98" s="719"/>
      <c r="J98" s="719"/>
      <c r="K98" s="719"/>
      <c r="L98" s="719"/>
      <c r="M98" s="719"/>
      <c r="N98" s="719"/>
      <c r="O98" s="719"/>
      <c r="P98" s="719"/>
      <c r="Q98" s="719"/>
      <c r="R98" s="719"/>
      <c r="S98" s="719"/>
      <c r="T98" s="719"/>
      <c r="U98" s="719"/>
      <c r="V98" s="719"/>
      <c r="W98" s="719"/>
      <c r="X98" s="719"/>
      <c r="Y98" s="719"/>
      <c r="Z98" s="719"/>
    </row>
    <row r="99" spans="1:26" x14ac:dyDescent="0.2">
      <c r="A99" s="719"/>
      <c r="B99" s="719"/>
      <c r="C99" s="719"/>
      <c r="D99" s="719"/>
      <c r="E99" s="719"/>
      <c r="F99" s="1008"/>
      <c r="G99" s="719"/>
      <c r="H99" s="719"/>
      <c r="I99" s="719"/>
      <c r="J99" s="719"/>
      <c r="K99" s="719"/>
      <c r="L99" s="719"/>
      <c r="M99" s="719"/>
      <c r="N99" s="719"/>
      <c r="O99" s="719"/>
      <c r="P99" s="719"/>
      <c r="Q99" s="719"/>
      <c r="R99" s="719"/>
      <c r="S99" s="719"/>
      <c r="T99" s="719"/>
      <c r="U99" s="719"/>
      <c r="V99" s="719"/>
      <c r="W99" s="719"/>
      <c r="X99" s="719"/>
      <c r="Y99" s="719"/>
      <c r="Z99" s="719"/>
    </row>
    <row r="100" spans="1:26" x14ac:dyDescent="0.2">
      <c r="A100" s="719"/>
      <c r="B100" s="719"/>
      <c r="C100" s="719"/>
      <c r="D100" s="719"/>
      <c r="E100" s="719"/>
      <c r="F100" s="1008"/>
      <c r="G100" s="719"/>
      <c r="H100" s="719"/>
      <c r="I100" s="719"/>
      <c r="J100" s="719"/>
      <c r="K100" s="719"/>
      <c r="L100" s="719"/>
      <c r="M100" s="719"/>
      <c r="N100" s="719"/>
      <c r="O100" s="719"/>
      <c r="P100" s="719"/>
      <c r="Q100" s="719"/>
      <c r="R100" s="719"/>
      <c r="S100" s="719"/>
      <c r="T100" s="719"/>
      <c r="U100" s="719"/>
      <c r="V100" s="719"/>
      <c r="W100" s="719"/>
      <c r="X100" s="719"/>
      <c r="Y100" s="719"/>
      <c r="Z100" s="719"/>
    </row>
    <row r="101" spans="1:26" x14ac:dyDescent="0.2">
      <c r="A101" s="719"/>
      <c r="B101" s="719"/>
      <c r="C101" s="719"/>
      <c r="D101" s="719"/>
      <c r="E101" s="719"/>
      <c r="F101" s="1008"/>
      <c r="G101" s="719"/>
      <c r="H101" s="719"/>
      <c r="I101" s="719"/>
      <c r="J101" s="719"/>
      <c r="K101" s="719"/>
      <c r="L101" s="719"/>
      <c r="M101" s="719"/>
      <c r="N101" s="719"/>
      <c r="O101" s="719"/>
      <c r="P101" s="719"/>
      <c r="Q101" s="719"/>
      <c r="R101" s="719"/>
      <c r="S101" s="719"/>
      <c r="T101" s="719"/>
      <c r="U101" s="719"/>
      <c r="V101" s="719"/>
      <c r="W101" s="719"/>
      <c r="X101" s="719"/>
      <c r="Y101" s="719"/>
      <c r="Z101" s="719"/>
    </row>
    <row r="102" spans="1:26" x14ac:dyDescent="0.2">
      <c r="A102" s="719"/>
      <c r="B102" s="719"/>
      <c r="C102" s="719"/>
      <c r="D102" s="719"/>
      <c r="E102" s="719"/>
      <c r="F102" s="1008"/>
      <c r="G102" s="719"/>
      <c r="H102" s="719"/>
      <c r="I102" s="719"/>
      <c r="J102" s="719"/>
      <c r="K102" s="719"/>
      <c r="L102" s="719"/>
      <c r="M102" s="719"/>
      <c r="N102" s="719"/>
      <c r="O102" s="719"/>
      <c r="P102" s="719"/>
      <c r="Q102" s="719"/>
      <c r="R102" s="719"/>
      <c r="S102" s="719"/>
      <c r="T102" s="719"/>
      <c r="U102" s="719"/>
      <c r="V102" s="719"/>
      <c r="W102" s="719"/>
      <c r="X102" s="719"/>
      <c r="Y102" s="719"/>
      <c r="Z102" s="719"/>
    </row>
    <row r="103" spans="1:26" x14ac:dyDescent="0.2">
      <c r="A103" s="719"/>
      <c r="B103" s="719"/>
      <c r="C103" s="719"/>
      <c r="D103" s="719"/>
      <c r="E103" s="719"/>
      <c r="F103" s="1008"/>
      <c r="G103" s="719"/>
      <c r="H103" s="719"/>
      <c r="I103" s="719"/>
      <c r="J103" s="719"/>
      <c r="K103" s="719"/>
      <c r="L103" s="719"/>
      <c r="M103" s="719"/>
      <c r="N103" s="719"/>
      <c r="O103" s="719"/>
      <c r="P103" s="719"/>
      <c r="Q103" s="719"/>
      <c r="R103" s="719"/>
      <c r="S103" s="719"/>
      <c r="T103" s="719"/>
      <c r="U103" s="719"/>
      <c r="V103" s="719"/>
      <c r="W103" s="719"/>
      <c r="X103" s="719"/>
      <c r="Y103" s="719"/>
      <c r="Z103" s="719"/>
    </row>
    <row r="104" spans="1:26" x14ac:dyDescent="0.2">
      <c r="A104" s="719"/>
      <c r="B104" s="719"/>
      <c r="C104" s="719"/>
      <c r="D104" s="719"/>
      <c r="E104" s="719"/>
      <c r="F104" s="1008"/>
      <c r="G104" s="719"/>
      <c r="H104" s="719"/>
      <c r="I104" s="719"/>
      <c r="J104" s="719"/>
      <c r="K104" s="719"/>
      <c r="L104" s="719"/>
      <c r="M104" s="719"/>
      <c r="N104" s="719"/>
      <c r="O104" s="719"/>
      <c r="P104" s="719"/>
      <c r="Q104" s="719"/>
      <c r="R104" s="719"/>
      <c r="S104" s="719"/>
      <c r="T104" s="719"/>
      <c r="U104" s="719"/>
      <c r="V104" s="719"/>
      <c r="W104" s="719"/>
      <c r="X104" s="719"/>
      <c r="Y104" s="719"/>
      <c r="Z104" s="719"/>
    </row>
    <row r="105" spans="1:26" x14ac:dyDescent="0.2">
      <c r="A105" s="719"/>
      <c r="B105" s="719"/>
      <c r="C105" s="719"/>
      <c r="D105" s="719"/>
      <c r="E105" s="719"/>
      <c r="F105" s="1008"/>
      <c r="G105" s="719"/>
      <c r="H105" s="719"/>
      <c r="I105" s="719"/>
      <c r="J105" s="719"/>
      <c r="K105" s="719"/>
      <c r="L105" s="719"/>
      <c r="M105" s="719"/>
      <c r="N105" s="719"/>
      <c r="O105" s="719"/>
      <c r="P105" s="719"/>
      <c r="Q105" s="719"/>
      <c r="R105" s="719"/>
      <c r="S105" s="719"/>
      <c r="T105" s="719"/>
      <c r="U105" s="719"/>
      <c r="V105" s="719"/>
      <c r="W105" s="719"/>
      <c r="X105" s="719"/>
      <c r="Y105" s="719"/>
      <c r="Z105" s="719"/>
    </row>
    <row r="106" spans="1:26" x14ac:dyDescent="0.2">
      <c r="A106" s="719"/>
      <c r="B106" s="719"/>
      <c r="C106" s="719"/>
      <c r="D106" s="719"/>
      <c r="E106" s="719"/>
      <c r="F106" s="1008"/>
      <c r="G106" s="719"/>
      <c r="H106" s="719"/>
      <c r="I106" s="719"/>
      <c r="J106" s="719"/>
      <c r="K106" s="719"/>
      <c r="L106" s="719"/>
      <c r="M106" s="719"/>
      <c r="N106" s="719"/>
      <c r="O106" s="719"/>
      <c r="P106" s="719"/>
      <c r="Q106" s="719"/>
      <c r="R106" s="719"/>
      <c r="S106" s="719"/>
      <c r="T106" s="719"/>
      <c r="U106" s="719"/>
      <c r="V106" s="719"/>
      <c r="W106" s="719"/>
      <c r="X106" s="719"/>
      <c r="Y106" s="719"/>
      <c r="Z106" s="719"/>
    </row>
    <row r="107" spans="1:26" x14ac:dyDescent="0.2">
      <c r="A107" s="719"/>
      <c r="B107" s="719"/>
      <c r="C107" s="719"/>
      <c r="D107" s="719"/>
      <c r="E107" s="719"/>
      <c r="F107" s="1008"/>
      <c r="G107" s="719"/>
      <c r="H107" s="719"/>
      <c r="I107" s="719"/>
      <c r="J107" s="719"/>
      <c r="K107" s="719"/>
      <c r="L107" s="719"/>
      <c r="M107" s="719"/>
      <c r="N107" s="719"/>
      <c r="O107" s="719"/>
      <c r="P107" s="719"/>
      <c r="Q107" s="719"/>
      <c r="R107" s="719"/>
      <c r="S107" s="719"/>
      <c r="T107" s="719"/>
      <c r="U107" s="719"/>
      <c r="V107" s="719"/>
      <c r="W107" s="719"/>
      <c r="X107" s="719"/>
      <c r="Y107" s="719"/>
      <c r="Z107" s="719"/>
    </row>
    <row r="108" spans="1:26" x14ac:dyDescent="0.2">
      <c r="A108" s="719"/>
      <c r="B108" s="719"/>
      <c r="C108" s="719"/>
      <c r="D108" s="719"/>
      <c r="E108" s="719"/>
      <c r="F108" s="1008"/>
      <c r="G108" s="719"/>
      <c r="H108" s="719"/>
      <c r="I108" s="719"/>
      <c r="J108" s="719"/>
      <c r="K108" s="719"/>
      <c r="L108" s="719"/>
      <c r="M108" s="719"/>
      <c r="N108" s="719"/>
      <c r="O108" s="719"/>
      <c r="P108" s="719"/>
      <c r="Q108" s="719"/>
      <c r="R108" s="719"/>
      <c r="S108" s="719"/>
      <c r="T108" s="719"/>
      <c r="U108" s="719"/>
      <c r="V108" s="719"/>
      <c r="W108" s="719"/>
      <c r="X108" s="719"/>
      <c r="Y108" s="719"/>
      <c r="Z108" s="719"/>
    </row>
    <row r="109" spans="1:26" x14ac:dyDescent="0.2">
      <c r="A109" s="719"/>
      <c r="B109" s="719"/>
      <c r="C109" s="719"/>
      <c r="D109" s="719"/>
      <c r="E109" s="719"/>
      <c r="F109" s="1008"/>
      <c r="G109" s="719"/>
      <c r="H109" s="719"/>
      <c r="I109" s="719"/>
      <c r="J109" s="719"/>
      <c r="K109" s="719"/>
      <c r="L109" s="719"/>
      <c r="M109" s="719"/>
      <c r="N109" s="719"/>
      <c r="O109" s="719"/>
      <c r="P109" s="719"/>
      <c r="Q109" s="719"/>
      <c r="R109" s="719"/>
      <c r="S109" s="719"/>
      <c r="T109" s="719"/>
      <c r="U109" s="719"/>
      <c r="V109" s="719"/>
      <c r="W109" s="719"/>
      <c r="X109" s="719"/>
      <c r="Y109" s="719"/>
      <c r="Z109" s="719"/>
    </row>
    <row r="110" spans="1:26" x14ac:dyDescent="0.2">
      <c r="A110" s="719"/>
      <c r="B110" s="719"/>
      <c r="C110" s="719"/>
      <c r="D110" s="719"/>
      <c r="E110" s="719"/>
      <c r="F110" s="1008"/>
      <c r="G110" s="719"/>
      <c r="H110" s="719"/>
      <c r="I110" s="719"/>
      <c r="J110" s="719"/>
      <c r="K110" s="719"/>
      <c r="L110" s="719"/>
      <c r="M110" s="719"/>
      <c r="N110" s="719"/>
      <c r="O110" s="719"/>
      <c r="P110" s="719"/>
      <c r="Q110" s="719"/>
      <c r="R110" s="719"/>
      <c r="S110" s="719"/>
      <c r="T110" s="719"/>
      <c r="U110" s="719"/>
      <c r="V110" s="719"/>
      <c r="W110" s="719"/>
      <c r="X110" s="719"/>
      <c r="Y110" s="719"/>
      <c r="Z110" s="719"/>
    </row>
    <row r="111" spans="1:26" x14ac:dyDescent="0.2">
      <c r="A111" s="719"/>
      <c r="B111" s="719"/>
      <c r="C111" s="719"/>
      <c r="D111" s="719"/>
      <c r="E111" s="719"/>
      <c r="F111" s="1008"/>
      <c r="G111" s="719"/>
      <c r="H111" s="719"/>
      <c r="I111" s="719"/>
      <c r="J111" s="719"/>
      <c r="K111" s="719"/>
      <c r="L111" s="719"/>
      <c r="M111" s="719"/>
      <c r="N111" s="719"/>
      <c r="O111" s="719"/>
      <c r="P111" s="719"/>
      <c r="Q111" s="719"/>
      <c r="R111" s="719"/>
      <c r="S111" s="719"/>
      <c r="T111" s="719"/>
      <c r="U111" s="719"/>
      <c r="V111" s="719"/>
      <c r="W111" s="719"/>
      <c r="X111" s="719"/>
      <c r="Y111" s="719"/>
      <c r="Z111" s="719"/>
    </row>
    <row r="112" spans="1:26" x14ac:dyDescent="0.2">
      <c r="A112" s="719"/>
      <c r="B112" s="719"/>
      <c r="C112" s="719"/>
      <c r="D112" s="719"/>
      <c r="E112" s="719"/>
      <c r="F112" s="1008"/>
      <c r="G112" s="719"/>
      <c r="H112" s="719"/>
      <c r="I112" s="719"/>
      <c r="J112" s="719"/>
      <c r="K112" s="719"/>
      <c r="L112" s="719"/>
      <c r="M112" s="719"/>
      <c r="N112" s="719"/>
      <c r="O112" s="719"/>
      <c r="P112" s="719"/>
      <c r="Q112" s="719"/>
      <c r="R112" s="719"/>
      <c r="S112" s="719"/>
      <c r="T112" s="719"/>
      <c r="U112" s="719"/>
      <c r="V112" s="719"/>
      <c r="W112" s="719"/>
      <c r="X112" s="719"/>
      <c r="Y112" s="719"/>
      <c r="Z112" s="719"/>
    </row>
    <row r="113" spans="1:26" x14ac:dyDescent="0.2">
      <c r="A113" s="719"/>
      <c r="B113" s="719"/>
      <c r="C113" s="719"/>
      <c r="D113" s="719"/>
      <c r="E113" s="719"/>
      <c r="F113" s="1008"/>
      <c r="G113" s="719"/>
      <c r="H113" s="719"/>
      <c r="I113" s="719"/>
      <c r="J113" s="719"/>
      <c r="K113" s="719"/>
      <c r="L113" s="719"/>
      <c r="M113" s="719"/>
      <c r="N113" s="719"/>
      <c r="O113" s="719"/>
      <c r="P113" s="719"/>
      <c r="Q113" s="719"/>
      <c r="R113" s="719"/>
      <c r="S113" s="719"/>
      <c r="T113" s="719"/>
      <c r="U113" s="719"/>
      <c r="V113" s="719"/>
      <c r="W113" s="719"/>
      <c r="X113" s="719"/>
      <c r="Y113" s="719"/>
      <c r="Z113" s="719"/>
    </row>
    <row r="114" spans="1:26" x14ac:dyDescent="0.2">
      <c r="A114" s="719"/>
      <c r="B114" s="719"/>
      <c r="C114" s="719"/>
      <c r="D114" s="719"/>
      <c r="E114" s="719"/>
      <c r="F114" s="1008"/>
      <c r="G114" s="719"/>
      <c r="H114" s="719"/>
      <c r="I114" s="719"/>
      <c r="J114" s="719"/>
      <c r="K114" s="719"/>
      <c r="L114" s="719"/>
      <c r="M114" s="719"/>
      <c r="N114" s="719"/>
      <c r="O114" s="719"/>
      <c r="P114" s="719"/>
      <c r="Q114" s="719"/>
      <c r="R114" s="719"/>
      <c r="S114" s="719"/>
      <c r="T114" s="719"/>
      <c r="U114" s="719"/>
      <c r="V114" s="719"/>
      <c r="W114" s="719"/>
      <c r="X114" s="719"/>
      <c r="Y114" s="719"/>
      <c r="Z114" s="719"/>
    </row>
    <row r="115" spans="1:26" x14ac:dyDescent="0.2">
      <c r="A115" s="719"/>
      <c r="B115" s="719"/>
      <c r="C115" s="719"/>
      <c r="D115" s="719"/>
      <c r="E115" s="719"/>
      <c r="F115" s="1008"/>
      <c r="G115" s="719"/>
      <c r="H115" s="719"/>
      <c r="I115" s="719"/>
      <c r="J115" s="719"/>
      <c r="K115" s="719"/>
      <c r="L115" s="719"/>
      <c r="M115" s="719"/>
      <c r="N115" s="719"/>
      <c r="O115" s="719"/>
      <c r="P115" s="719"/>
      <c r="Q115" s="719"/>
      <c r="R115" s="719"/>
      <c r="S115" s="719"/>
      <c r="T115" s="719"/>
      <c r="U115" s="719"/>
      <c r="V115" s="719"/>
      <c r="W115" s="719"/>
      <c r="X115" s="719"/>
      <c r="Y115" s="719"/>
      <c r="Z115" s="719"/>
    </row>
    <row r="116" spans="1:26" x14ac:dyDescent="0.2">
      <c r="A116" s="719"/>
      <c r="B116" s="719"/>
      <c r="C116" s="719"/>
      <c r="D116" s="719"/>
      <c r="E116" s="719"/>
      <c r="F116" s="1008"/>
      <c r="G116" s="719"/>
      <c r="H116" s="719"/>
      <c r="I116" s="719"/>
      <c r="J116" s="719"/>
      <c r="K116" s="719"/>
      <c r="L116" s="719"/>
      <c r="M116" s="719"/>
      <c r="N116" s="719"/>
      <c r="O116" s="719"/>
      <c r="P116" s="719"/>
      <c r="Q116" s="719"/>
      <c r="R116" s="719"/>
      <c r="S116" s="719"/>
      <c r="T116" s="719"/>
      <c r="U116" s="719"/>
      <c r="V116" s="719"/>
      <c r="W116" s="719"/>
      <c r="X116" s="719"/>
      <c r="Y116" s="719"/>
      <c r="Z116" s="719"/>
    </row>
    <row r="117" spans="1:26" x14ac:dyDescent="0.2">
      <c r="A117" s="719"/>
      <c r="B117" s="719"/>
      <c r="C117" s="719"/>
      <c r="D117" s="719"/>
      <c r="E117" s="719"/>
      <c r="F117" s="1008"/>
      <c r="G117" s="719"/>
      <c r="H117" s="719"/>
      <c r="I117" s="719"/>
      <c r="J117" s="719"/>
      <c r="K117" s="719"/>
      <c r="L117" s="719"/>
      <c r="M117" s="719"/>
      <c r="N117" s="719"/>
      <c r="O117" s="719"/>
      <c r="P117" s="719"/>
      <c r="Q117" s="719"/>
      <c r="R117" s="719"/>
      <c r="S117" s="719"/>
      <c r="T117" s="719"/>
      <c r="U117" s="719"/>
      <c r="V117" s="719"/>
      <c r="W117" s="719"/>
      <c r="X117" s="719"/>
      <c r="Y117" s="719"/>
      <c r="Z117" s="719"/>
    </row>
    <row r="118" spans="1:26" x14ac:dyDescent="0.2">
      <c r="A118" s="719"/>
      <c r="B118" s="719"/>
      <c r="C118" s="719"/>
      <c r="D118" s="719"/>
      <c r="E118" s="719"/>
      <c r="F118" s="1008"/>
      <c r="G118" s="719"/>
      <c r="H118" s="719"/>
      <c r="I118" s="719"/>
      <c r="J118" s="719"/>
      <c r="K118" s="719"/>
      <c r="L118" s="719"/>
      <c r="M118" s="719"/>
      <c r="N118" s="719"/>
      <c r="O118" s="719"/>
      <c r="P118" s="719"/>
      <c r="Q118" s="719"/>
      <c r="R118" s="719"/>
      <c r="S118" s="719"/>
      <c r="T118" s="719"/>
      <c r="U118" s="719"/>
      <c r="V118" s="719"/>
      <c r="W118" s="719"/>
      <c r="X118" s="719"/>
      <c r="Y118" s="719"/>
      <c r="Z118" s="719"/>
    </row>
    <row r="119" spans="1:26" x14ac:dyDescent="0.2">
      <c r="A119" s="719"/>
      <c r="B119" s="719"/>
      <c r="C119" s="719"/>
      <c r="D119" s="719"/>
      <c r="E119" s="719"/>
      <c r="F119" s="1008"/>
      <c r="G119" s="719"/>
      <c r="H119" s="719"/>
      <c r="I119" s="719"/>
      <c r="J119" s="719"/>
      <c r="K119" s="719"/>
      <c r="L119" s="719"/>
      <c r="M119" s="719"/>
      <c r="N119" s="719"/>
      <c r="O119" s="719"/>
      <c r="P119" s="719"/>
      <c r="Q119" s="719"/>
      <c r="R119" s="719"/>
      <c r="S119" s="719"/>
      <c r="T119" s="719"/>
      <c r="U119" s="719"/>
      <c r="V119" s="719"/>
      <c r="W119" s="719"/>
      <c r="X119" s="719"/>
      <c r="Y119" s="719"/>
      <c r="Z119" s="719"/>
    </row>
    <row r="120" spans="1:26" x14ac:dyDescent="0.2">
      <c r="A120" s="719"/>
      <c r="B120" s="719"/>
      <c r="C120" s="719"/>
      <c r="D120" s="719"/>
      <c r="E120" s="719"/>
      <c r="F120" s="1008"/>
      <c r="G120" s="719"/>
      <c r="H120" s="719"/>
      <c r="I120" s="719"/>
      <c r="J120" s="719"/>
      <c r="K120" s="719"/>
      <c r="L120" s="719"/>
      <c r="M120" s="719"/>
      <c r="N120" s="719"/>
      <c r="O120" s="719"/>
      <c r="P120" s="719"/>
      <c r="Q120" s="719"/>
      <c r="R120" s="719"/>
      <c r="S120" s="719"/>
      <c r="T120" s="719"/>
      <c r="U120" s="719"/>
      <c r="V120" s="719"/>
      <c r="W120" s="719"/>
      <c r="X120" s="719"/>
      <c r="Y120" s="719"/>
      <c r="Z120" s="719"/>
    </row>
    <row r="121" spans="1:26" x14ac:dyDescent="0.2">
      <c r="A121" s="719"/>
      <c r="B121" s="719"/>
      <c r="C121" s="719"/>
      <c r="D121" s="719"/>
      <c r="E121" s="719"/>
      <c r="F121" s="1008"/>
      <c r="G121" s="719"/>
      <c r="H121" s="719"/>
      <c r="I121" s="719"/>
      <c r="J121" s="719"/>
      <c r="K121" s="719"/>
      <c r="L121" s="719"/>
      <c r="M121" s="719"/>
      <c r="N121" s="719"/>
      <c r="O121" s="719"/>
      <c r="P121" s="719"/>
      <c r="Q121" s="719"/>
      <c r="R121" s="719"/>
      <c r="S121" s="719"/>
      <c r="T121" s="719"/>
      <c r="U121" s="719"/>
      <c r="V121" s="719"/>
      <c r="W121" s="719"/>
      <c r="X121" s="719"/>
      <c r="Y121" s="719"/>
      <c r="Z121" s="719"/>
    </row>
    <row r="122" spans="1:26" x14ac:dyDescent="0.2">
      <c r="A122" s="719"/>
      <c r="B122" s="719"/>
      <c r="C122" s="719"/>
      <c r="D122" s="719"/>
      <c r="E122" s="719"/>
      <c r="F122" s="1008"/>
      <c r="G122" s="719"/>
      <c r="H122" s="719"/>
      <c r="I122" s="719"/>
      <c r="J122" s="719"/>
      <c r="K122" s="719"/>
      <c r="L122" s="719"/>
      <c r="M122" s="719"/>
      <c r="N122" s="719"/>
      <c r="O122" s="719"/>
      <c r="P122" s="719"/>
      <c r="Q122" s="719"/>
      <c r="R122" s="719"/>
      <c r="S122" s="719"/>
      <c r="T122" s="719"/>
      <c r="U122" s="719"/>
      <c r="V122" s="719"/>
      <c r="W122" s="719"/>
      <c r="X122" s="719"/>
      <c r="Y122" s="719"/>
      <c r="Z122" s="719"/>
    </row>
    <row r="123" spans="1:26" x14ac:dyDescent="0.2">
      <c r="A123" s="719"/>
      <c r="B123" s="719"/>
      <c r="C123" s="719"/>
      <c r="D123" s="719"/>
      <c r="E123" s="719"/>
      <c r="F123" s="1008"/>
      <c r="G123" s="719"/>
      <c r="H123" s="719"/>
      <c r="I123" s="719"/>
      <c r="J123" s="719"/>
      <c r="K123" s="719"/>
      <c r="L123" s="719"/>
      <c r="M123" s="719"/>
      <c r="N123" s="719"/>
      <c r="O123" s="719"/>
      <c r="P123" s="719"/>
      <c r="Q123" s="719"/>
      <c r="R123" s="719"/>
      <c r="S123" s="719"/>
      <c r="T123" s="719"/>
      <c r="U123" s="719"/>
      <c r="V123" s="719"/>
      <c r="W123" s="719"/>
      <c r="X123" s="719"/>
      <c r="Y123" s="719"/>
      <c r="Z123" s="719"/>
    </row>
    <row r="124" spans="1:26" x14ac:dyDescent="0.2">
      <c r="A124" s="719"/>
      <c r="B124" s="719"/>
      <c r="C124" s="719"/>
      <c r="D124" s="719"/>
      <c r="E124" s="719"/>
      <c r="F124" s="1008"/>
      <c r="G124" s="719"/>
      <c r="H124" s="719"/>
      <c r="I124" s="719"/>
      <c r="J124" s="719"/>
      <c r="K124" s="719"/>
      <c r="L124" s="719"/>
      <c r="M124" s="719"/>
      <c r="N124" s="719"/>
      <c r="O124" s="719"/>
      <c r="P124" s="719"/>
      <c r="Q124" s="719"/>
      <c r="R124" s="719"/>
      <c r="S124" s="719"/>
      <c r="T124" s="719"/>
      <c r="U124" s="719"/>
      <c r="V124" s="719"/>
      <c r="W124" s="719"/>
      <c r="X124" s="719"/>
      <c r="Y124" s="719"/>
      <c r="Z124" s="719"/>
    </row>
    <row r="125" spans="1:26" x14ac:dyDescent="0.2">
      <c r="A125" s="719"/>
      <c r="B125" s="719"/>
      <c r="C125" s="719"/>
      <c r="D125" s="719"/>
      <c r="E125" s="719"/>
      <c r="F125" s="1008"/>
      <c r="G125" s="719"/>
      <c r="H125" s="719"/>
      <c r="I125" s="719"/>
      <c r="J125" s="719"/>
      <c r="K125" s="719"/>
      <c r="L125" s="719"/>
      <c r="M125" s="719"/>
      <c r="N125" s="719"/>
      <c r="O125" s="719"/>
      <c r="P125" s="719"/>
      <c r="Q125" s="719"/>
      <c r="R125" s="719"/>
      <c r="S125" s="719"/>
      <c r="T125" s="719"/>
      <c r="U125" s="719"/>
      <c r="V125" s="719"/>
      <c r="W125" s="719"/>
      <c r="X125" s="719"/>
      <c r="Y125" s="719"/>
      <c r="Z125" s="719"/>
    </row>
    <row r="126" spans="1:26" x14ac:dyDescent="0.2">
      <c r="A126" s="719"/>
      <c r="B126" s="719"/>
      <c r="C126" s="719"/>
      <c r="D126" s="719"/>
      <c r="E126" s="719"/>
      <c r="F126" s="1008"/>
      <c r="G126" s="719"/>
      <c r="H126" s="719"/>
      <c r="I126" s="719"/>
      <c r="J126" s="719"/>
      <c r="K126" s="719"/>
      <c r="L126" s="719"/>
      <c r="M126" s="719"/>
      <c r="N126" s="719"/>
      <c r="O126" s="719"/>
      <c r="P126" s="719"/>
      <c r="Q126" s="719"/>
      <c r="R126" s="719"/>
      <c r="S126" s="719"/>
      <c r="T126" s="719"/>
      <c r="U126" s="719"/>
      <c r="V126" s="719"/>
      <c r="W126" s="719"/>
      <c r="X126" s="719"/>
      <c r="Y126" s="719"/>
      <c r="Z126" s="719"/>
    </row>
    <row r="127" spans="1:26" x14ac:dyDescent="0.2">
      <c r="A127" s="719"/>
      <c r="B127" s="719"/>
      <c r="C127" s="719"/>
      <c r="D127" s="719"/>
      <c r="E127" s="719"/>
      <c r="F127" s="1008"/>
      <c r="G127" s="719"/>
      <c r="H127" s="719"/>
      <c r="I127" s="719"/>
      <c r="J127" s="719"/>
      <c r="K127" s="719"/>
      <c r="L127" s="719"/>
      <c r="M127" s="719"/>
      <c r="N127" s="719"/>
      <c r="O127" s="719"/>
      <c r="P127" s="719"/>
      <c r="Q127" s="719"/>
      <c r="R127" s="719"/>
      <c r="S127" s="719"/>
      <c r="T127" s="719"/>
      <c r="U127" s="719"/>
      <c r="V127" s="719"/>
      <c r="W127" s="719"/>
      <c r="X127" s="719"/>
      <c r="Y127" s="719"/>
      <c r="Z127" s="719"/>
    </row>
    <row r="128" spans="1:26" x14ac:dyDescent="0.2">
      <c r="A128" s="719"/>
      <c r="B128" s="719"/>
      <c r="C128" s="719"/>
      <c r="D128" s="719"/>
      <c r="E128" s="719"/>
      <c r="F128" s="1008"/>
      <c r="G128" s="719"/>
      <c r="H128" s="719"/>
      <c r="I128" s="719"/>
      <c r="J128" s="719"/>
      <c r="K128" s="719"/>
      <c r="L128" s="719"/>
      <c r="M128" s="719"/>
      <c r="N128" s="719"/>
      <c r="O128" s="719"/>
      <c r="P128" s="719"/>
      <c r="Q128" s="719"/>
      <c r="R128" s="719"/>
      <c r="S128" s="719"/>
      <c r="T128" s="719"/>
      <c r="U128" s="719"/>
      <c r="V128" s="719"/>
      <c r="W128" s="719"/>
      <c r="X128" s="719"/>
      <c r="Y128" s="719"/>
      <c r="Z128" s="719"/>
    </row>
    <row r="129" spans="1:26" x14ac:dyDescent="0.2">
      <c r="A129" s="719"/>
      <c r="B129" s="719"/>
      <c r="C129" s="719"/>
      <c r="D129" s="719"/>
      <c r="E129" s="719"/>
      <c r="F129" s="1008"/>
      <c r="G129" s="719"/>
      <c r="H129" s="719"/>
      <c r="I129" s="719"/>
      <c r="J129" s="719"/>
      <c r="K129" s="719"/>
      <c r="L129" s="719"/>
      <c r="M129" s="719"/>
      <c r="N129" s="719"/>
      <c r="O129" s="719"/>
      <c r="P129" s="719"/>
      <c r="Q129" s="719"/>
      <c r="R129" s="719"/>
      <c r="S129" s="719"/>
      <c r="T129" s="719"/>
      <c r="U129" s="719"/>
      <c r="V129" s="719"/>
      <c r="W129" s="719"/>
      <c r="X129" s="719"/>
      <c r="Y129" s="719"/>
      <c r="Z129" s="719"/>
    </row>
    <row r="130" spans="1:26" x14ac:dyDescent="0.2">
      <c r="A130" s="719"/>
      <c r="B130" s="719"/>
      <c r="C130" s="719"/>
      <c r="D130" s="719"/>
      <c r="E130" s="719"/>
      <c r="F130" s="1008"/>
      <c r="G130" s="719"/>
      <c r="H130" s="719"/>
      <c r="I130" s="719"/>
      <c r="J130" s="719"/>
      <c r="K130" s="719"/>
      <c r="L130" s="719"/>
      <c r="M130" s="719"/>
      <c r="N130" s="719"/>
      <c r="O130" s="719"/>
      <c r="P130" s="719"/>
      <c r="Q130" s="719"/>
      <c r="R130" s="719"/>
      <c r="S130" s="719"/>
      <c r="T130" s="719"/>
      <c r="U130" s="719"/>
      <c r="V130" s="719"/>
      <c r="W130" s="719"/>
      <c r="X130" s="719"/>
      <c r="Y130" s="719"/>
      <c r="Z130" s="719"/>
    </row>
    <row r="131" spans="1:26" x14ac:dyDescent="0.2">
      <c r="A131" s="719"/>
      <c r="B131" s="719"/>
      <c r="C131" s="719"/>
      <c r="D131" s="719"/>
      <c r="E131" s="719"/>
      <c r="F131" s="1008"/>
      <c r="G131" s="719"/>
      <c r="H131" s="719"/>
      <c r="I131" s="719"/>
      <c r="J131" s="719"/>
      <c r="K131" s="719"/>
      <c r="L131" s="719"/>
      <c r="M131" s="719"/>
      <c r="N131" s="719"/>
      <c r="O131" s="719"/>
      <c r="P131" s="719"/>
      <c r="Q131" s="719"/>
      <c r="R131" s="719"/>
      <c r="S131" s="719"/>
      <c r="T131" s="719"/>
      <c r="U131" s="719"/>
      <c r="V131" s="719"/>
      <c r="W131" s="719"/>
      <c r="X131" s="719"/>
      <c r="Y131" s="719"/>
      <c r="Z131" s="719"/>
    </row>
    <row r="132" spans="1:26" x14ac:dyDescent="0.2">
      <c r="A132" s="719"/>
      <c r="B132" s="719"/>
      <c r="C132" s="719"/>
      <c r="D132" s="719"/>
      <c r="E132" s="719"/>
      <c r="F132" s="1008"/>
      <c r="G132" s="719"/>
      <c r="H132" s="719"/>
      <c r="I132" s="719"/>
      <c r="J132" s="719"/>
      <c r="K132" s="719"/>
      <c r="L132" s="719"/>
      <c r="M132" s="719"/>
      <c r="N132" s="719"/>
      <c r="O132" s="719"/>
      <c r="P132" s="719"/>
      <c r="Q132" s="719"/>
      <c r="R132" s="719"/>
      <c r="S132" s="719"/>
      <c r="T132" s="719"/>
      <c r="U132" s="719"/>
      <c r="V132" s="719"/>
      <c r="W132" s="719"/>
      <c r="X132" s="719"/>
      <c r="Y132" s="719"/>
      <c r="Z132" s="719"/>
    </row>
    <row r="133" spans="1:26" x14ac:dyDescent="0.2">
      <c r="A133" s="719"/>
      <c r="B133" s="719"/>
      <c r="C133" s="719"/>
      <c r="D133" s="719"/>
      <c r="E133" s="719"/>
      <c r="F133" s="1008"/>
      <c r="G133" s="719"/>
      <c r="H133" s="719"/>
      <c r="I133" s="719"/>
      <c r="J133" s="719"/>
      <c r="K133" s="719"/>
      <c r="L133" s="719"/>
      <c r="M133" s="719"/>
      <c r="N133" s="719"/>
      <c r="O133" s="719"/>
      <c r="P133" s="719"/>
      <c r="Q133" s="719"/>
      <c r="R133" s="719"/>
      <c r="S133" s="719"/>
      <c r="T133" s="719"/>
      <c r="U133" s="719"/>
      <c r="V133" s="719"/>
      <c r="W133" s="719"/>
      <c r="X133" s="719"/>
      <c r="Y133" s="719"/>
      <c r="Z133" s="719"/>
    </row>
    <row r="134" spans="1:26" x14ac:dyDescent="0.2">
      <c r="A134" s="719"/>
      <c r="B134" s="719"/>
      <c r="C134" s="719"/>
      <c r="D134" s="719"/>
      <c r="E134" s="719"/>
      <c r="F134" s="1008"/>
      <c r="G134" s="719"/>
      <c r="H134" s="719"/>
      <c r="I134" s="719"/>
      <c r="J134" s="719"/>
      <c r="K134" s="719"/>
      <c r="L134" s="719"/>
      <c r="M134" s="719"/>
      <c r="N134" s="719"/>
      <c r="O134" s="719"/>
      <c r="P134" s="719"/>
      <c r="Q134" s="719"/>
      <c r="R134" s="719"/>
      <c r="S134" s="719"/>
      <c r="T134" s="719"/>
      <c r="U134" s="719"/>
      <c r="V134" s="719"/>
      <c r="W134" s="719"/>
      <c r="X134" s="719"/>
      <c r="Y134" s="719"/>
      <c r="Z134" s="719"/>
    </row>
    <row r="135" spans="1:26" x14ac:dyDescent="0.2">
      <c r="A135" s="719"/>
      <c r="B135" s="719"/>
      <c r="C135" s="719"/>
      <c r="D135" s="719"/>
      <c r="E135" s="719"/>
      <c r="F135" s="1008"/>
      <c r="G135" s="719"/>
      <c r="H135" s="719"/>
      <c r="I135" s="719"/>
      <c r="J135" s="719"/>
      <c r="K135" s="719"/>
      <c r="L135" s="719"/>
      <c r="M135" s="719"/>
      <c r="N135" s="719"/>
      <c r="O135" s="719"/>
      <c r="P135" s="719"/>
      <c r="Q135" s="719"/>
      <c r="R135" s="719"/>
      <c r="S135" s="719"/>
      <c r="T135" s="719"/>
      <c r="U135" s="719"/>
      <c r="V135" s="719"/>
      <c r="W135" s="719"/>
      <c r="X135" s="719"/>
      <c r="Y135" s="719"/>
      <c r="Z135" s="719"/>
    </row>
    <row r="136" spans="1:26" x14ac:dyDescent="0.2">
      <c r="A136" s="719"/>
      <c r="B136" s="719"/>
      <c r="C136" s="719"/>
      <c r="D136" s="719"/>
      <c r="E136" s="719"/>
      <c r="F136" s="1008"/>
      <c r="G136" s="719"/>
      <c r="H136" s="719"/>
      <c r="I136" s="719"/>
      <c r="J136" s="719"/>
      <c r="K136" s="719"/>
      <c r="L136" s="719"/>
      <c r="M136" s="719"/>
      <c r="N136" s="719"/>
      <c r="O136" s="719"/>
      <c r="P136" s="719"/>
      <c r="Q136" s="719"/>
      <c r="R136" s="719"/>
      <c r="S136" s="719"/>
      <c r="T136" s="719"/>
      <c r="U136" s="719"/>
      <c r="V136" s="719"/>
      <c r="W136" s="719"/>
      <c r="X136" s="719"/>
      <c r="Y136" s="719"/>
      <c r="Z136" s="719"/>
    </row>
    <row r="137" spans="1:26" x14ac:dyDescent="0.2">
      <c r="A137" s="719"/>
      <c r="B137" s="719"/>
      <c r="C137" s="719"/>
      <c r="D137" s="719"/>
      <c r="E137" s="719"/>
      <c r="F137" s="1008"/>
      <c r="G137" s="719"/>
      <c r="H137" s="719"/>
      <c r="I137" s="719"/>
      <c r="J137" s="719"/>
      <c r="K137" s="719"/>
      <c r="L137" s="719"/>
      <c r="M137" s="719"/>
      <c r="N137" s="719"/>
      <c r="O137" s="719"/>
      <c r="P137" s="719"/>
      <c r="Q137" s="719"/>
      <c r="R137" s="719"/>
      <c r="S137" s="719"/>
      <c r="T137" s="719"/>
      <c r="U137" s="719"/>
      <c r="V137" s="719"/>
      <c r="W137" s="719"/>
      <c r="X137" s="719"/>
      <c r="Y137" s="719"/>
      <c r="Z137" s="719"/>
    </row>
    <row r="138" spans="1:26" x14ac:dyDescent="0.2">
      <c r="A138" s="719"/>
      <c r="B138" s="719"/>
      <c r="C138" s="719"/>
      <c r="D138" s="719"/>
      <c r="E138" s="719"/>
      <c r="F138" s="1008"/>
      <c r="G138" s="719"/>
      <c r="H138" s="719"/>
      <c r="I138" s="719"/>
      <c r="J138" s="719"/>
      <c r="K138" s="719"/>
      <c r="L138" s="719"/>
      <c r="M138" s="719"/>
      <c r="N138" s="719"/>
      <c r="O138" s="719"/>
      <c r="P138" s="719"/>
      <c r="Q138" s="719"/>
      <c r="R138" s="719"/>
      <c r="S138" s="719"/>
      <c r="T138" s="719"/>
      <c r="U138" s="719"/>
      <c r="V138" s="719"/>
      <c r="W138" s="719"/>
      <c r="X138" s="719"/>
      <c r="Y138" s="719"/>
      <c r="Z138" s="719"/>
    </row>
    <row r="139" spans="1:26" x14ac:dyDescent="0.2">
      <c r="A139" s="719"/>
      <c r="B139" s="719"/>
      <c r="C139" s="719"/>
      <c r="D139" s="719"/>
      <c r="E139" s="719"/>
      <c r="F139" s="1008"/>
      <c r="G139" s="719"/>
      <c r="H139" s="719"/>
      <c r="I139" s="719"/>
      <c r="J139" s="719"/>
      <c r="K139" s="719"/>
      <c r="L139" s="719"/>
      <c r="M139" s="719"/>
      <c r="N139" s="719"/>
      <c r="O139" s="719"/>
      <c r="P139" s="719"/>
      <c r="Q139" s="719"/>
      <c r="R139" s="719"/>
      <c r="S139" s="719"/>
      <c r="T139" s="719"/>
      <c r="U139" s="719"/>
      <c r="V139" s="719"/>
      <c r="W139" s="719"/>
      <c r="X139" s="719"/>
      <c r="Y139" s="719"/>
      <c r="Z139" s="719"/>
    </row>
    <row r="140" spans="1:26" x14ac:dyDescent="0.2">
      <c r="A140" s="719"/>
      <c r="B140" s="719"/>
      <c r="C140" s="719"/>
      <c r="D140" s="719"/>
      <c r="E140" s="719"/>
      <c r="F140" s="1008"/>
      <c r="G140" s="719"/>
      <c r="H140" s="719"/>
      <c r="I140" s="719"/>
      <c r="J140" s="719"/>
      <c r="K140" s="719"/>
      <c r="L140" s="719"/>
      <c r="M140" s="719"/>
      <c r="N140" s="719"/>
      <c r="O140" s="719"/>
      <c r="P140" s="719"/>
      <c r="Q140" s="719"/>
      <c r="R140" s="719"/>
      <c r="S140" s="719"/>
      <c r="T140" s="719"/>
      <c r="U140" s="719"/>
      <c r="V140" s="719"/>
      <c r="W140" s="719"/>
      <c r="X140" s="719"/>
      <c r="Y140" s="719"/>
      <c r="Z140" s="719"/>
    </row>
    <row r="141" spans="1:26" x14ac:dyDescent="0.2">
      <c r="A141" s="719"/>
      <c r="B141" s="719"/>
      <c r="C141" s="719"/>
      <c r="D141" s="719"/>
      <c r="E141" s="719"/>
      <c r="F141" s="1008"/>
      <c r="G141" s="719"/>
      <c r="H141" s="719"/>
      <c r="I141" s="719"/>
      <c r="J141" s="719"/>
      <c r="K141" s="719"/>
      <c r="L141" s="719"/>
      <c r="M141" s="719"/>
      <c r="N141" s="719"/>
      <c r="O141" s="719"/>
      <c r="P141" s="719"/>
      <c r="Q141" s="719"/>
      <c r="R141" s="719"/>
      <c r="S141" s="719"/>
      <c r="T141" s="719"/>
      <c r="U141" s="719"/>
      <c r="V141" s="719"/>
      <c r="W141" s="719"/>
      <c r="X141" s="719"/>
      <c r="Y141" s="719"/>
      <c r="Z141" s="719"/>
    </row>
    <row r="142" spans="1:26" x14ac:dyDescent="0.2">
      <c r="A142" s="719"/>
      <c r="B142" s="719"/>
      <c r="C142" s="719"/>
      <c r="D142" s="719"/>
      <c r="E142" s="719"/>
      <c r="F142" s="1008"/>
      <c r="G142" s="719"/>
      <c r="H142" s="719"/>
      <c r="I142" s="719"/>
      <c r="J142" s="719"/>
      <c r="K142" s="719"/>
      <c r="L142" s="719"/>
      <c r="M142" s="719"/>
      <c r="N142" s="719"/>
      <c r="O142" s="719"/>
      <c r="P142" s="719"/>
      <c r="Q142" s="719"/>
      <c r="R142" s="719"/>
      <c r="S142" s="719"/>
      <c r="T142" s="719"/>
      <c r="U142" s="719"/>
      <c r="V142" s="719"/>
      <c r="W142" s="719"/>
      <c r="X142" s="719"/>
      <c r="Y142" s="719"/>
      <c r="Z142" s="719"/>
    </row>
    <row r="143" spans="1:26" x14ac:dyDescent="0.2">
      <c r="A143" s="719"/>
      <c r="B143" s="719"/>
      <c r="C143" s="719"/>
      <c r="D143" s="719"/>
      <c r="E143" s="719"/>
      <c r="F143" s="1008"/>
      <c r="G143" s="719"/>
      <c r="H143" s="719"/>
      <c r="I143" s="719"/>
      <c r="J143" s="719"/>
      <c r="K143" s="719"/>
      <c r="L143" s="719"/>
      <c r="M143" s="719"/>
      <c r="N143" s="719"/>
      <c r="O143" s="719"/>
      <c r="P143" s="719"/>
      <c r="Q143" s="719"/>
      <c r="R143" s="719"/>
      <c r="S143" s="719"/>
      <c r="T143" s="719"/>
      <c r="U143" s="719"/>
      <c r="V143" s="719"/>
      <c r="W143" s="719"/>
      <c r="X143" s="719"/>
      <c r="Y143" s="719"/>
      <c r="Z143" s="719"/>
    </row>
    <row r="144" spans="1:26" x14ac:dyDescent="0.2">
      <c r="A144" s="719"/>
      <c r="B144" s="719"/>
      <c r="C144" s="719"/>
      <c r="D144" s="719"/>
      <c r="E144" s="719"/>
      <c r="F144" s="1008"/>
      <c r="G144" s="719"/>
      <c r="H144" s="719"/>
      <c r="I144" s="719"/>
      <c r="J144" s="719"/>
      <c r="K144" s="719"/>
      <c r="L144" s="719"/>
      <c r="M144" s="719"/>
      <c r="N144" s="719"/>
      <c r="O144" s="719"/>
      <c r="P144" s="719"/>
      <c r="Q144" s="719"/>
      <c r="R144" s="719"/>
      <c r="S144" s="719"/>
      <c r="T144" s="719"/>
      <c r="U144" s="719"/>
      <c r="V144" s="719"/>
      <c r="W144" s="719"/>
      <c r="X144" s="719"/>
      <c r="Y144" s="719"/>
      <c r="Z144" s="719"/>
    </row>
    <row r="145" spans="1:26" x14ac:dyDescent="0.2">
      <c r="A145" s="719"/>
      <c r="B145" s="719"/>
      <c r="C145" s="719"/>
      <c r="D145" s="719"/>
      <c r="E145" s="719"/>
      <c r="F145" s="1008"/>
      <c r="G145" s="719"/>
      <c r="H145" s="719"/>
      <c r="I145" s="719"/>
      <c r="J145" s="719"/>
      <c r="K145" s="719"/>
      <c r="L145" s="719"/>
      <c r="M145" s="719"/>
      <c r="N145" s="719"/>
      <c r="O145" s="719"/>
      <c r="P145" s="719"/>
      <c r="Q145" s="719"/>
      <c r="R145" s="719"/>
      <c r="S145" s="719"/>
      <c r="T145" s="719"/>
      <c r="U145" s="719"/>
      <c r="V145" s="719"/>
      <c r="W145" s="719"/>
      <c r="X145" s="719"/>
      <c r="Y145" s="719"/>
      <c r="Z145" s="719"/>
    </row>
    <row r="146" spans="1:26" x14ac:dyDescent="0.2">
      <c r="A146" s="719"/>
      <c r="B146" s="719"/>
      <c r="C146" s="719"/>
      <c r="D146" s="719"/>
      <c r="E146" s="719"/>
      <c r="F146" s="1008"/>
      <c r="G146" s="719"/>
      <c r="H146" s="719"/>
      <c r="I146" s="719"/>
      <c r="J146" s="719"/>
      <c r="K146" s="719"/>
      <c r="L146" s="719"/>
      <c r="M146" s="719"/>
      <c r="N146" s="719"/>
      <c r="O146" s="719"/>
      <c r="P146" s="719"/>
      <c r="Q146" s="719"/>
      <c r="R146" s="719"/>
      <c r="S146" s="719"/>
      <c r="T146" s="719"/>
      <c r="U146" s="719"/>
      <c r="V146" s="719"/>
      <c r="W146" s="719"/>
      <c r="X146" s="719"/>
      <c r="Y146" s="719"/>
      <c r="Z146" s="719"/>
    </row>
    <row r="147" spans="1:26" x14ac:dyDescent="0.2">
      <c r="A147" s="719"/>
      <c r="B147" s="719"/>
      <c r="C147" s="719"/>
      <c r="D147" s="719"/>
      <c r="E147" s="719"/>
      <c r="F147" s="1008"/>
      <c r="G147" s="719"/>
      <c r="H147" s="719"/>
      <c r="I147" s="719"/>
      <c r="J147" s="719"/>
      <c r="K147" s="719"/>
      <c r="L147" s="719"/>
      <c r="M147" s="719"/>
      <c r="N147" s="719"/>
      <c r="O147" s="719"/>
      <c r="P147" s="719"/>
      <c r="Q147" s="719"/>
      <c r="R147" s="719"/>
      <c r="S147" s="719"/>
      <c r="T147" s="719"/>
      <c r="U147" s="719"/>
      <c r="V147" s="719"/>
      <c r="W147" s="719"/>
      <c r="X147" s="719"/>
      <c r="Y147" s="719"/>
      <c r="Z147" s="719"/>
    </row>
    <row r="148" spans="1:26" x14ac:dyDescent="0.2">
      <c r="A148" s="719"/>
      <c r="B148" s="719"/>
      <c r="C148" s="719"/>
      <c r="D148" s="719"/>
      <c r="E148" s="719"/>
      <c r="F148" s="1008"/>
      <c r="G148" s="719"/>
      <c r="H148" s="719"/>
      <c r="I148" s="719"/>
      <c r="J148" s="719"/>
      <c r="K148" s="719"/>
      <c r="L148" s="719"/>
      <c r="M148" s="719"/>
      <c r="N148" s="719"/>
      <c r="O148" s="719"/>
      <c r="P148" s="719"/>
      <c r="Q148" s="719"/>
      <c r="R148" s="719"/>
      <c r="S148" s="719"/>
      <c r="T148" s="719"/>
      <c r="U148" s="719"/>
      <c r="V148" s="719"/>
      <c r="W148" s="719"/>
      <c r="X148" s="719"/>
      <c r="Y148" s="719"/>
      <c r="Z148" s="719"/>
    </row>
    <row r="149" spans="1:26" x14ac:dyDescent="0.2">
      <c r="A149" s="719"/>
      <c r="B149" s="719"/>
      <c r="C149" s="719"/>
      <c r="D149" s="719"/>
      <c r="E149" s="719"/>
      <c r="F149" s="1008"/>
      <c r="G149" s="719"/>
      <c r="H149" s="719"/>
      <c r="I149" s="719"/>
      <c r="J149" s="719"/>
      <c r="K149" s="719"/>
      <c r="L149" s="719"/>
      <c r="M149" s="719"/>
      <c r="N149" s="719"/>
      <c r="O149" s="719"/>
      <c r="P149" s="719"/>
      <c r="Q149" s="719"/>
      <c r="R149" s="719"/>
      <c r="S149" s="719"/>
      <c r="T149" s="719"/>
      <c r="U149" s="719"/>
      <c r="V149" s="719"/>
      <c r="W149" s="719"/>
      <c r="X149" s="719"/>
      <c r="Y149" s="719"/>
      <c r="Z149" s="719"/>
    </row>
    <row r="150" spans="1:26" x14ac:dyDescent="0.2">
      <c r="A150" s="719"/>
      <c r="B150" s="719"/>
      <c r="C150" s="719"/>
      <c r="D150" s="719"/>
      <c r="E150" s="719"/>
      <c r="F150" s="1008"/>
      <c r="G150" s="719"/>
      <c r="H150" s="719"/>
      <c r="I150" s="719"/>
      <c r="J150" s="719"/>
      <c r="K150" s="719"/>
      <c r="L150" s="719"/>
      <c r="M150" s="719"/>
      <c r="N150" s="719"/>
      <c r="O150" s="719"/>
      <c r="P150" s="719"/>
      <c r="Q150" s="719"/>
      <c r="R150" s="719"/>
      <c r="S150" s="719"/>
      <c r="T150" s="719"/>
      <c r="U150" s="719"/>
      <c r="V150" s="719"/>
      <c r="W150" s="719"/>
      <c r="X150" s="719"/>
      <c r="Y150" s="719"/>
      <c r="Z150" s="719"/>
    </row>
    <row r="151" spans="1:26" x14ac:dyDescent="0.2">
      <c r="A151" s="719"/>
      <c r="B151" s="719"/>
      <c r="C151" s="719"/>
      <c r="D151" s="719"/>
      <c r="E151" s="719"/>
      <c r="F151" s="1008"/>
      <c r="G151" s="719"/>
      <c r="H151" s="719"/>
      <c r="I151" s="719"/>
      <c r="J151" s="719"/>
      <c r="K151" s="719"/>
      <c r="L151" s="719"/>
      <c r="M151" s="719"/>
      <c r="N151" s="719"/>
      <c r="O151" s="719"/>
      <c r="P151" s="719"/>
      <c r="Q151" s="719"/>
      <c r="R151" s="719"/>
      <c r="S151" s="719"/>
      <c r="T151" s="719"/>
      <c r="U151" s="719"/>
      <c r="V151" s="719"/>
      <c r="W151" s="719"/>
      <c r="X151" s="719"/>
      <c r="Y151" s="719"/>
      <c r="Z151" s="719"/>
    </row>
    <row r="152" spans="1:26" x14ac:dyDescent="0.2">
      <c r="A152" s="719"/>
      <c r="B152" s="719"/>
      <c r="C152" s="719"/>
      <c r="D152" s="719"/>
      <c r="E152" s="719"/>
      <c r="F152" s="1008"/>
      <c r="G152" s="719"/>
      <c r="H152" s="719"/>
      <c r="I152" s="719"/>
      <c r="J152" s="719"/>
      <c r="K152" s="719"/>
      <c r="L152" s="719"/>
      <c r="M152" s="719"/>
      <c r="N152" s="719"/>
      <c r="O152" s="719"/>
      <c r="P152" s="719"/>
      <c r="Q152" s="719"/>
      <c r="R152" s="719"/>
      <c r="S152" s="719"/>
      <c r="T152" s="719"/>
      <c r="U152" s="719"/>
      <c r="V152" s="719"/>
      <c r="W152" s="719"/>
      <c r="X152" s="719"/>
      <c r="Y152" s="719"/>
      <c r="Z152" s="719"/>
    </row>
    <row r="153" spans="1:26" x14ac:dyDescent="0.2">
      <c r="A153" s="719"/>
      <c r="B153" s="719"/>
      <c r="C153" s="719"/>
      <c r="D153" s="719"/>
      <c r="E153" s="719"/>
      <c r="F153" s="1008"/>
      <c r="G153" s="719"/>
      <c r="H153" s="719"/>
      <c r="I153" s="719"/>
      <c r="J153" s="719"/>
      <c r="K153" s="719"/>
      <c r="L153" s="719"/>
      <c r="M153" s="719"/>
      <c r="N153" s="719"/>
      <c r="O153" s="719"/>
      <c r="P153" s="719"/>
      <c r="Q153" s="719"/>
      <c r="R153" s="719"/>
      <c r="S153" s="719"/>
      <c r="T153" s="719"/>
      <c r="U153" s="719"/>
      <c r="V153" s="719"/>
      <c r="W153" s="719"/>
      <c r="X153" s="719"/>
      <c r="Y153" s="719"/>
      <c r="Z153" s="719"/>
    </row>
    <row r="154" spans="1:26" x14ac:dyDescent="0.2">
      <c r="A154" s="719"/>
      <c r="B154" s="719"/>
      <c r="C154" s="719"/>
      <c r="D154" s="719"/>
      <c r="E154" s="719"/>
      <c r="F154" s="1008"/>
      <c r="G154" s="719"/>
      <c r="H154" s="719"/>
      <c r="I154" s="719"/>
      <c r="J154" s="719"/>
      <c r="K154" s="719"/>
      <c r="L154" s="719"/>
      <c r="M154" s="719"/>
      <c r="N154" s="719"/>
      <c r="O154" s="719"/>
      <c r="P154" s="719"/>
      <c r="Q154" s="719"/>
      <c r="R154" s="719"/>
      <c r="S154" s="719"/>
      <c r="T154" s="719"/>
      <c r="U154" s="719"/>
      <c r="V154" s="719"/>
      <c r="W154" s="719"/>
      <c r="X154" s="719"/>
      <c r="Y154" s="719"/>
      <c r="Z154" s="719"/>
    </row>
    <row r="155" spans="1:26" x14ac:dyDescent="0.2">
      <c r="A155" s="719"/>
      <c r="B155" s="719"/>
      <c r="C155" s="719"/>
      <c r="D155" s="719"/>
      <c r="E155" s="719"/>
      <c r="F155" s="1008"/>
      <c r="G155" s="719"/>
      <c r="H155" s="719"/>
      <c r="I155" s="719"/>
      <c r="J155" s="719"/>
      <c r="K155" s="719"/>
      <c r="L155" s="719"/>
      <c r="M155" s="719"/>
      <c r="N155" s="719"/>
      <c r="O155" s="719"/>
      <c r="P155" s="719"/>
      <c r="Q155" s="719"/>
      <c r="R155" s="719"/>
      <c r="S155" s="719"/>
      <c r="T155" s="719"/>
      <c r="U155" s="719"/>
      <c r="V155" s="719"/>
      <c r="W155" s="719"/>
      <c r="X155" s="719"/>
      <c r="Y155" s="719"/>
      <c r="Z155" s="719"/>
    </row>
    <row r="156" spans="1:26" x14ac:dyDescent="0.2">
      <c r="A156" s="719"/>
      <c r="B156" s="719"/>
      <c r="C156" s="719"/>
      <c r="D156" s="719"/>
      <c r="E156" s="719"/>
      <c r="F156" s="1008"/>
      <c r="G156" s="719"/>
      <c r="H156" s="719"/>
      <c r="I156" s="719"/>
      <c r="J156" s="719"/>
      <c r="K156" s="719"/>
      <c r="L156" s="719"/>
      <c r="M156" s="719"/>
      <c r="N156" s="719"/>
      <c r="O156" s="719"/>
      <c r="P156" s="719"/>
      <c r="Q156" s="719"/>
      <c r="R156" s="719"/>
      <c r="S156" s="719"/>
      <c r="T156" s="719"/>
      <c r="U156" s="719"/>
      <c r="V156" s="719"/>
      <c r="W156" s="719"/>
      <c r="X156" s="719"/>
      <c r="Y156" s="719"/>
      <c r="Z156" s="719"/>
    </row>
    <row r="157" spans="1:26" x14ac:dyDescent="0.2">
      <c r="A157" s="719"/>
      <c r="B157" s="719"/>
      <c r="C157" s="719"/>
      <c r="D157" s="719"/>
      <c r="E157" s="719"/>
      <c r="F157" s="1008"/>
      <c r="G157" s="719"/>
      <c r="H157" s="719"/>
      <c r="I157" s="719"/>
      <c r="J157" s="719"/>
      <c r="K157" s="719"/>
      <c r="L157" s="719"/>
      <c r="M157" s="719"/>
      <c r="N157" s="719"/>
      <c r="O157" s="719"/>
      <c r="P157" s="719"/>
      <c r="Q157" s="719"/>
      <c r="R157" s="719"/>
      <c r="S157" s="719"/>
      <c r="T157" s="719"/>
      <c r="U157" s="719"/>
      <c r="V157" s="719"/>
      <c r="W157" s="719"/>
      <c r="X157" s="719"/>
      <c r="Y157" s="719"/>
      <c r="Z157" s="719"/>
    </row>
    <row r="158" spans="1:26" x14ac:dyDescent="0.2">
      <c r="A158" s="719"/>
      <c r="B158" s="719"/>
      <c r="C158" s="719"/>
      <c r="D158" s="719"/>
      <c r="E158" s="719"/>
      <c r="F158" s="1008"/>
      <c r="G158" s="719"/>
      <c r="H158" s="719"/>
      <c r="I158" s="719"/>
      <c r="J158" s="719"/>
      <c r="K158" s="719"/>
      <c r="L158" s="719"/>
      <c r="M158" s="719"/>
      <c r="N158" s="719"/>
      <c r="O158" s="719"/>
      <c r="P158" s="719"/>
      <c r="Q158" s="719"/>
      <c r="R158" s="719"/>
      <c r="S158" s="719"/>
      <c r="T158" s="719"/>
      <c r="U158" s="719"/>
      <c r="V158" s="719"/>
      <c r="W158" s="719"/>
      <c r="X158" s="719"/>
      <c r="Y158" s="719"/>
      <c r="Z158" s="719"/>
    </row>
    <row r="159" spans="1:26" x14ac:dyDescent="0.2">
      <c r="A159" s="719"/>
      <c r="B159" s="719"/>
      <c r="C159" s="719"/>
      <c r="D159" s="719"/>
      <c r="E159" s="719"/>
      <c r="F159" s="1008"/>
      <c r="G159" s="719"/>
      <c r="H159" s="719"/>
      <c r="I159" s="719"/>
      <c r="J159" s="719"/>
      <c r="K159" s="719"/>
      <c r="L159" s="719"/>
      <c r="M159" s="719"/>
      <c r="N159" s="719"/>
      <c r="O159" s="719"/>
      <c r="P159" s="719"/>
      <c r="Q159" s="719"/>
      <c r="R159" s="719"/>
      <c r="S159" s="719"/>
      <c r="T159" s="719"/>
      <c r="U159" s="719"/>
      <c r="V159" s="719"/>
      <c r="W159" s="719"/>
      <c r="X159" s="719"/>
      <c r="Y159" s="719"/>
      <c r="Z159" s="719"/>
    </row>
    <row r="160" spans="1:26" x14ac:dyDescent="0.2">
      <c r="A160" s="719"/>
      <c r="B160" s="719"/>
      <c r="C160" s="719"/>
      <c r="D160" s="719"/>
      <c r="E160" s="719"/>
      <c r="F160" s="1008"/>
      <c r="G160" s="719"/>
      <c r="H160" s="719"/>
      <c r="I160" s="719"/>
      <c r="J160" s="719"/>
      <c r="K160" s="719"/>
      <c r="L160" s="719"/>
      <c r="M160" s="719"/>
      <c r="N160" s="719"/>
      <c r="O160" s="719"/>
      <c r="P160" s="719"/>
      <c r="Q160" s="719"/>
      <c r="R160" s="719"/>
      <c r="S160" s="719"/>
      <c r="T160" s="719"/>
      <c r="U160" s="719"/>
      <c r="V160" s="719"/>
      <c r="W160" s="719"/>
      <c r="X160" s="719"/>
      <c r="Y160" s="719"/>
      <c r="Z160" s="719"/>
    </row>
    <row r="161" spans="1:26" x14ac:dyDescent="0.2">
      <c r="A161" s="719"/>
      <c r="B161" s="719"/>
      <c r="C161" s="719"/>
      <c r="D161" s="719"/>
      <c r="E161" s="719"/>
      <c r="F161" s="1008"/>
      <c r="G161" s="719"/>
      <c r="H161" s="719"/>
      <c r="I161" s="719"/>
      <c r="J161" s="719"/>
      <c r="K161" s="719"/>
      <c r="L161" s="719"/>
      <c r="M161" s="719"/>
      <c r="N161" s="719"/>
      <c r="O161" s="719"/>
      <c r="P161" s="719"/>
      <c r="Q161" s="719"/>
      <c r="R161" s="719"/>
      <c r="S161" s="719"/>
      <c r="T161" s="719"/>
      <c r="U161" s="719"/>
      <c r="V161" s="719"/>
      <c r="W161" s="719"/>
      <c r="X161" s="719"/>
      <c r="Y161" s="719"/>
      <c r="Z161" s="719"/>
    </row>
    <row r="162" spans="1:26" x14ac:dyDescent="0.2">
      <c r="A162" s="719"/>
      <c r="B162" s="719"/>
      <c r="C162" s="719"/>
      <c r="D162" s="719"/>
      <c r="E162" s="719"/>
      <c r="F162" s="1008"/>
      <c r="G162" s="719"/>
      <c r="H162" s="719"/>
      <c r="I162" s="719"/>
      <c r="J162" s="719"/>
      <c r="K162" s="719"/>
      <c r="L162" s="719"/>
      <c r="M162" s="719"/>
      <c r="N162" s="719"/>
      <c r="O162" s="719"/>
      <c r="P162" s="719"/>
      <c r="Q162" s="719"/>
      <c r="R162" s="719"/>
      <c r="S162" s="719"/>
      <c r="T162" s="719"/>
      <c r="U162" s="719"/>
      <c r="V162" s="719"/>
      <c r="W162" s="719"/>
      <c r="X162" s="719"/>
      <c r="Y162" s="719"/>
      <c r="Z162" s="719"/>
    </row>
    <row r="163" spans="1:26" x14ac:dyDescent="0.2">
      <c r="A163" s="719"/>
      <c r="B163" s="719"/>
      <c r="C163" s="719"/>
      <c r="D163" s="719"/>
      <c r="E163" s="719"/>
      <c r="F163" s="1008"/>
      <c r="G163" s="719"/>
      <c r="H163" s="719"/>
      <c r="I163" s="719"/>
      <c r="J163" s="719"/>
      <c r="K163" s="719"/>
      <c r="L163" s="719"/>
      <c r="M163" s="719"/>
      <c r="N163" s="719"/>
      <c r="O163" s="719"/>
      <c r="P163" s="719"/>
      <c r="Q163" s="719"/>
      <c r="R163" s="719"/>
      <c r="S163" s="719"/>
      <c r="T163" s="719"/>
      <c r="U163" s="719"/>
      <c r="V163" s="719"/>
      <c r="W163" s="719"/>
      <c r="X163" s="719"/>
      <c r="Y163" s="719"/>
      <c r="Z163" s="719"/>
    </row>
    <row r="164" spans="1:26" x14ac:dyDescent="0.2">
      <c r="A164" s="719"/>
      <c r="B164" s="719"/>
      <c r="C164" s="719"/>
      <c r="D164" s="719"/>
      <c r="E164" s="719"/>
      <c r="F164" s="1008"/>
      <c r="G164" s="719"/>
      <c r="H164" s="719"/>
      <c r="I164" s="719"/>
      <c r="J164" s="719"/>
      <c r="K164" s="719"/>
      <c r="L164" s="719"/>
      <c r="M164" s="719"/>
      <c r="N164" s="719"/>
      <c r="O164" s="719"/>
      <c r="P164" s="719"/>
      <c r="Q164" s="719"/>
      <c r="R164" s="719"/>
      <c r="S164" s="719"/>
      <c r="T164" s="719"/>
      <c r="U164" s="719"/>
      <c r="V164" s="719"/>
      <c r="W164" s="719"/>
      <c r="X164" s="719"/>
      <c r="Y164" s="719"/>
      <c r="Z164" s="719"/>
    </row>
    <row r="165" spans="1:26" x14ac:dyDescent="0.2">
      <c r="A165" s="719"/>
      <c r="B165" s="719"/>
      <c r="C165" s="719"/>
      <c r="D165" s="719"/>
      <c r="E165" s="719"/>
      <c r="F165" s="1008"/>
      <c r="G165" s="719"/>
      <c r="H165" s="719"/>
      <c r="I165" s="719"/>
      <c r="J165" s="719"/>
      <c r="K165" s="719"/>
      <c r="L165" s="719"/>
      <c r="M165" s="719"/>
      <c r="N165" s="719"/>
      <c r="O165" s="719"/>
      <c r="P165" s="719"/>
      <c r="Q165" s="719"/>
      <c r="R165" s="719"/>
      <c r="S165" s="719"/>
      <c r="T165" s="719"/>
      <c r="U165" s="719"/>
      <c r="V165" s="719"/>
      <c r="W165" s="719"/>
      <c r="X165" s="719"/>
      <c r="Y165" s="719"/>
      <c r="Z165" s="719"/>
    </row>
    <row r="166" spans="1:26" x14ac:dyDescent="0.2">
      <c r="A166" s="719"/>
      <c r="B166" s="719"/>
      <c r="C166" s="719"/>
      <c r="D166" s="719"/>
      <c r="E166" s="719"/>
      <c r="F166" s="1008"/>
      <c r="G166" s="719"/>
      <c r="H166" s="719"/>
      <c r="I166" s="719"/>
      <c r="J166" s="719"/>
      <c r="K166" s="719"/>
      <c r="L166" s="719"/>
      <c r="M166" s="719"/>
      <c r="N166" s="719"/>
      <c r="O166" s="719"/>
      <c r="P166" s="719"/>
      <c r="Q166" s="719"/>
      <c r="R166" s="719"/>
      <c r="S166" s="719"/>
      <c r="T166" s="719"/>
      <c r="U166" s="719"/>
      <c r="V166" s="719"/>
      <c r="W166" s="719"/>
      <c r="X166" s="719"/>
      <c r="Y166" s="719"/>
      <c r="Z166" s="719"/>
    </row>
    <row r="167" spans="1:26" x14ac:dyDescent="0.2">
      <c r="A167" s="719"/>
      <c r="B167" s="719"/>
      <c r="C167" s="719"/>
      <c r="D167" s="719"/>
      <c r="E167" s="719"/>
      <c r="F167" s="1008"/>
      <c r="G167" s="719"/>
      <c r="H167" s="719"/>
      <c r="I167" s="719"/>
      <c r="J167" s="719"/>
      <c r="K167" s="719"/>
      <c r="L167" s="719"/>
      <c r="M167" s="719"/>
      <c r="N167" s="719"/>
      <c r="O167" s="719"/>
      <c r="P167" s="719"/>
      <c r="Q167" s="719"/>
      <c r="R167" s="719"/>
      <c r="S167" s="719"/>
      <c r="T167" s="719"/>
      <c r="U167" s="719"/>
      <c r="V167" s="719"/>
      <c r="W167" s="719"/>
      <c r="X167" s="719"/>
      <c r="Y167" s="719"/>
      <c r="Z167" s="719"/>
    </row>
    <row r="168" spans="1:26" x14ac:dyDescent="0.2">
      <c r="A168" s="719"/>
      <c r="B168" s="719"/>
      <c r="C168" s="719"/>
      <c r="D168" s="719"/>
      <c r="E168" s="719"/>
      <c r="F168" s="1008"/>
      <c r="G168" s="719"/>
      <c r="H168" s="719"/>
      <c r="I168" s="719"/>
      <c r="J168" s="719"/>
      <c r="K168" s="719"/>
      <c r="L168" s="719"/>
      <c r="M168" s="719"/>
      <c r="N168" s="719"/>
      <c r="O168" s="719"/>
      <c r="P168" s="719"/>
      <c r="Q168" s="719"/>
      <c r="R168" s="719"/>
      <c r="S168" s="719"/>
      <c r="T168" s="719"/>
      <c r="U168" s="719"/>
      <c r="V168" s="719"/>
      <c r="W168" s="719"/>
      <c r="X168" s="719"/>
      <c r="Y168" s="719"/>
      <c r="Z168" s="719"/>
    </row>
    <row r="169" spans="1:26" x14ac:dyDescent="0.2">
      <c r="A169" s="719"/>
      <c r="B169" s="719"/>
      <c r="C169" s="719"/>
      <c r="D169" s="719"/>
      <c r="E169" s="719"/>
      <c r="F169" s="1008"/>
      <c r="G169" s="719"/>
      <c r="H169" s="719"/>
      <c r="I169" s="719"/>
      <c r="J169" s="719"/>
      <c r="K169" s="719"/>
      <c r="L169" s="719"/>
      <c r="M169" s="719"/>
      <c r="N169" s="719"/>
      <c r="O169" s="719"/>
      <c r="P169" s="719"/>
      <c r="Q169" s="719"/>
      <c r="R169" s="719"/>
      <c r="S169" s="719"/>
      <c r="T169" s="719"/>
      <c r="U169" s="719"/>
      <c r="V169" s="719"/>
      <c r="W169" s="719"/>
      <c r="X169" s="719"/>
      <c r="Y169" s="719"/>
      <c r="Z169" s="719"/>
    </row>
    <row r="170" spans="1:26" x14ac:dyDescent="0.2">
      <c r="A170" s="719"/>
      <c r="B170" s="719"/>
      <c r="C170" s="719"/>
      <c r="D170" s="719"/>
      <c r="E170" s="719"/>
      <c r="F170" s="1008"/>
      <c r="G170" s="719"/>
      <c r="H170" s="719"/>
      <c r="I170" s="719"/>
      <c r="J170" s="719"/>
      <c r="K170" s="719"/>
      <c r="L170" s="719"/>
      <c r="M170" s="719"/>
      <c r="N170" s="719"/>
      <c r="O170" s="719"/>
      <c r="P170" s="719"/>
      <c r="Q170" s="719"/>
      <c r="R170" s="719"/>
      <c r="S170" s="719"/>
      <c r="T170" s="719"/>
      <c r="U170" s="719"/>
      <c r="V170" s="719"/>
      <c r="W170" s="719"/>
      <c r="X170" s="719"/>
      <c r="Y170" s="719"/>
      <c r="Z170" s="719"/>
    </row>
    <row r="171" spans="1:26" x14ac:dyDescent="0.2">
      <c r="A171" s="719"/>
      <c r="B171" s="719"/>
      <c r="C171" s="719"/>
      <c r="D171" s="719"/>
      <c r="E171" s="719"/>
      <c r="F171" s="1008"/>
      <c r="G171" s="719"/>
      <c r="H171" s="719"/>
      <c r="I171" s="719"/>
      <c r="J171" s="719"/>
      <c r="K171" s="719"/>
      <c r="L171" s="719"/>
      <c r="M171" s="719"/>
      <c r="N171" s="719"/>
      <c r="O171" s="719"/>
      <c r="P171" s="719"/>
      <c r="Q171" s="719"/>
      <c r="R171" s="719"/>
      <c r="S171" s="719"/>
      <c r="T171" s="719"/>
      <c r="U171" s="719"/>
      <c r="V171" s="719"/>
      <c r="W171" s="719"/>
      <c r="X171" s="719"/>
      <c r="Y171" s="719"/>
      <c r="Z171" s="719"/>
    </row>
    <row r="172" spans="1:26" x14ac:dyDescent="0.2">
      <c r="A172" s="719"/>
      <c r="B172" s="719"/>
      <c r="C172" s="719"/>
      <c r="D172" s="719"/>
      <c r="E172" s="719"/>
      <c r="F172" s="1008"/>
      <c r="G172" s="719"/>
      <c r="H172" s="719"/>
      <c r="I172" s="719"/>
      <c r="J172" s="719"/>
      <c r="K172" s="719"/>
      <c r="L172" s="719"/>
      <c r="M172" s="719"/>
      <c r="N172" s="719"/>
      <c r="O172" s="719"/>
      <c r="P172" s="719"/>
      <c r="Q172" s="719"/>
      <c r="R172" s="719"/>
      <c r="S172" s="719"/>
      <c r="T172" s="719"/>
      <c r="U172" s="719"/>
      <c r="V172" s="719"/>
      <c r="W172" s="719"/>
      <c r="X172" s="719"/>
      <c r="Y172" s="719"/>
      <c r="Z172" s="719"/>
    </row>
    <row r="173" spans="1:26" x14ac:dyDescent="0.2">
      <c r="A173" s="719"/>
      <c r="B173" s="719"/>
      <c r="C173" s="719"/>
      <c r="D173" s="719"/>
      <c r="E173" s="719"/>
      <c r="F173" s="1008"/>
      <c r="G173" s="719"/>
      <c r="H173" s="719"/>
      <c r="I173" s="719"/>
      <c r="J173" s="719"/>
      <c r="K173" s="719"/>
      <c r="L173" s="719"/>
      <c r="M173" s="719"/>
      <c r="N173" s="719"/>
      <c r="O173" s="719"/>
      <c r="P173" s="719"/>
      <c r="Q173" s="719"/>
      <c r="R173" s="719"/>
      <c r="S173" s="719"/>
      <c r="T173" s="719"/>
      <c r="U173" s="719"/>
      <c r="V173" s="719"/>
      <c r="W173" s="719"/>
      <c r="X173" s="719"/>
      <c r="Y173" s="719"/>
      <c r="Z173" s="719"/>
    </row>
    <row r="174" spans="1:26" x14ac:dyDescent="0.2">
      <c r="A174" s="719"/>
      <c r="B174" s="719"/>
      <c r="C174" s="719"/>
      <c r="D174" s="719"/>
      <c r="E174" s="719"/>
      <c r="F174" s="1008"/>
      <c r="G174" s="719"/>
      <c r="H174" s="719"/>
      <c r="I174" s="719"/>
      <c r="J174" s="719"/>
      <c r="K174" s="719"/>
      <c r="L174" s="719"/>
      <c r="M174" s="719"/>
      <c r="N174" s="719"/>
      <c r="O174" s="719"/>
      <c r="P174" s="719"/>
      <c r="Q174" s="719"/>
      <c r="R174" s="719"/>
      <c r="S174" s="719"/>
      <c r="T174" s="719"/>
      <c r="U174" s="719"/>
      <c r="V174" s="719"/>
      <c r="W174" s="719"/>
      <c r="X174" s="719"/>
      <c r="Y174" s="719"/>
      <c r="Z174" s="719"/>
    </row>
    <row r="175" spans="1:26" x14ac:dyDescent="0.2">
      <c r="A175" s="719"/>
      <c r="B175" s="719"/>
      <c r="C175" s="719"/>
      <c r="D175" s="719"/>
      <c r="E175" s="719"/>
      <c r="F175" s="1008"/>
      <c r="G175" s="719"/>
      <c r="H175" s="719"/>
      <c r="I175" s="719"/>
      <c r="J175" s="719"/>
      <c r="K175" s="719"/>
      <c r="L175" s="719"/>
      <c r="M175" s="719"/>
      <c r="N175" s="719"/>
      <c r="O175" s="719"/>
      <c r="P175" s="719"/>
      <c r="Q175" s="719"/>
      <c r="R175" s="719"/>
      <c r="S175" s="719"/>
      <c r="T175" s="719"/>
      <c r="U175" s="719"/>
      <c r="V175" s="719"/>
      <c r="W175" s="719"/>
      <c r="X175" s="719"/>
      <c r="Y175" s="719"/>
      <c r="Z175" s="719"/>
    </row>
    <row r="176" spans="1:26" x14ac:dyDescent="0.2">
      <c r="A176" s="719"/>
      <c r="B176" s="719"/>
      <c r="C176" s="719"/>
      <c r="D176" s="719"/>
      <c r="E176" s="719"/>
      <c r="F176" s="1008"/>
      <c r="G176" s="719"/>
      <c r="H176" s="719"/>
      <c r="I176" s="719"/>
      <c r="J176" s="719"/>
      <c r="K176" s="719"/>
      <c r="L176" s="719"/>
      <c r="M176" s="719"/>
      <c r="N176" s="719"/>
      <c r="O176" s="719"/>
      <c r="P176" s="719"/>
      <c r="Q176" s="719"/>
      <c r="R176" s="719"/>
      <c r="S176" s="719"/>
      <c r="T176" s="719"/>
      <c r="U176" s="719"/>
      <c r="V176" s="719"/>
      <c r="W176" s="719"/>
      <c r="X176" s="719"/>
      <c r="Y176" s="719"/>
      <c r="Z176" s="719"/>
    </row>
    <row r="177" spans="1:26" x14ac:dyDescent="0.2">
      <c r="A177" s="719"/>
      <c r="B177" s="719"/>
      <c r="C177" s="719"/>
      <c r="D177" s="719"/>
      <c r="E177" s="719"/>
      <c r="F177" s="1008"/>
      <c r="G177" s="719"/>
      <c r="H177" s="719"/>
      <c r="I177" s="719"/>
      <c r="J177" s="719"/>
      <c r="K177" s="719"/>
      <c r="L177" s="719"/>
      <c r="M177" s="719"/>
      <c r="N177" s="719"/>
      <c r="O177" s="719"/>
      <c r="P177" s="719"/>
      <c r="Q177" s="719"/>
      <c r="R177" s="719"/>
      <c r="S177" s="719"/>
      <c r="T177" s="719"/>
      <c r="U177" s="719"/>
      <c r="V177" s="719"/>
      <c r="W177" s="719"/>
      <c r="X177" s="719"/>
      <c r="Y177" s="719"/>
      <c r="Z177" s="719"/>
    </row>
    <row r="178" spans="1:26" x14ac:dyDescent="0.2">
      <c r="A178" s="719"/>
      <c r="B178" s="719"/>
      <c r="C178" s="719"/>
      <c r="D178" s="719"/>
      <c r="E178" s="719"/>
      <c r="F178" s="1008"/>
      <c r="G178" s="719"/>
      <c r="H178" s="719"/>
      <c r="I178" s="719"/>
      <c r="J178" s="719"/>
      <c r="K178" s="719"/>
      <c r="L178" s="719"/>
      <c r="M178" s="719"/>
      <c r="N178" s="719"/>
      <c r="O178" s="719"/>
      <c r="P178" s="719"/>
      <c r="Q178" s="719"/>
      <c r="R178" s="719"/>
      <c r="S178" s="719"/>
      <c r="T178" s="719"/>
      <c r="U178" s="719"/>
      <c r="V178" s="719"/>
      <c r="W178" s="719"/>
      <c r="X178" s="719"/>
      <c r="Y178" s="719"/>
      <c r="Z178" s="719"/>
    </row>
    <row r="179" spans="1:26" x14ac:dyDescent="0.2">
      <c r="A179" s="719"/>
      <c r="B179" s="719"/>
      <c r="C179" s="719"/>
      <c r="D179" s="719"/>
      <c r="E179" s="719"/>
      <c r="F179" s="1008"/>
      <c r="G179" s="719"/>
      <c r="H179" s="719"/>
      <c r="I179" s="719"/>
      <c r="J179" s="719"/>
      <c r="K179" s="719"/>
      <c r="L179" s="719"/>
      <c r="M179" s="719"/>
      <c r="N179" s="719"/>
      <c r="O179" s="719"/>
      <c r="P179" s="719"/>
      <c r="Q179" s="719"/>
      <c r="R179" s="719"/>
      <c r="S179" s="719"/>
      <c r="T179" s="719"/>
      <c r="U179" s="719"/>
      <c r="V179" s="719"/>
      <c r="W179" s="719"/>
      <c r="X179" s="719"/>
      <c r="Y179" s="719"/>
      <c r="Z179" s="719"/>
    </row>
    <row r="180" spans="1:26" x14ac:dyDescent="0.2">
      <c r="A180" s="719"/>
      <c r="B180" s="719"/>
      <c r="C180" s="719"/>
      <c r="D180" s="719"/>
      <c r="E180" s="719"/>
      <c r="F180" s="1008"/>
      <c r="G180" s="719"/>
      <c r="H180" s="719"/>
      <c r="I180" s="719"/>
      <c r="J180" s="719"/>
      <c r="K180" s="719"/>
      <c r="L180" s="719"/>
      <c r="M180" s="719"/>
      <c r="N180" s="719"/>
      <c r="O180" s="719"/>
      <c r="P180" s="719"/>
      <c r="Q180" s="719"/>
      <c r="R180" s="719"/>
      <c r="S180" s="719"/>
      <c r="T180" s="719"/>
      <c r="U180" s="719"/>
      <c r="V180" s="719"/>
      <c r="W180" s="719"/>
      <c r="X180" s="719"/>
      <c r="Y180" s="719"/>
      <c r="Z180" s="719"/>
    </row>
    <row r="181" spans="1:26" x14ac:dyDescent="0.2">
      <c r="A181" s="719"/>
      <c r="B181" s="719"/>
      <c r="C181" s="719"/>
      <c r="D181" s="719"/>
      <c r="E181" s="719"/>
      <c r="F181" s="1008"/>
      <c r="G181" s="719"/>
      <c r="H181" s="719"/>
      <c r="I181" s="719"/>
      <c r="J181" s="719"/>
      <c r="K181" s="719"/>
      <c r="L181" s="719"/>
      <c r="M181" s="719"/>
      <c r="N181" s="719"/>
      <c r="O181" s="719"/>
      <c r="P181" s="719"/>
      <c r="Q181" s="719"/>
      <c r="R181" s="719"/>
      <c r="S181" s="719"/>
      <c r="T181" s="719"/>
      <c r="U181" s="719"/>
      <c r="V181" s="719"/>
      <c r="W181" s="719"/>
      <c r="X181" s="719"/>
      <c r="Y181" s="719"/>
      <c r="Z181" s="719"/>
    </row>
    <row r="182" spans="1:26" x14ac:dyDescent="0.2">
      <c r="A182" s="719"/>
      <c r="B182" s="719"/>
      <c r="C182" s="719"/>
      <c r="D182" s="719"/>
      <c r="E182" s="719"/>
      <c r="F182" s="1008"/>
      <c r="G182" s="719"/>
      <c r="H182" s="719"/>
      <c r="I182" s="719"/>
      <c r="J182" s="719"/>
      <c r="K182" s="719"/>
      <c r="L182" s="719"/>
      <c r="M182" s="719"/>
      <c r="N182" s="719"/>
      <c r="O182" s="719"/>
      <c r="P182" s="719"/>
      <c r="Q182" s="719"/>
      <c r="R182" s="719"/>
      <c r="S182" s="719"/>
      <c r="T182" s="719"/>
      <c r="U182" s="719"/>
      <c r="V182" s="719"/>
      <c r="W182" s="719"/>
      <c r="X182" s="719"/>
      <c r="Y182" s="719"/>
      <c r="Z182" s="719"/>
    </row>
    <row r="183" spans="1:26" x14ac:dyDescent="0.2">
      <c r="A183" s="719"/>
      <c r="B183" s="719"/>
      <c r="C183" s="719"/>
      <c r="D183" s="719"/>
      <c r="E183" s="719"/>
      <c r="F183" s="1008"/>
      <c r="G183" s="719"/>
      <c r="H183" s="719"/>
      <c r="I183" s="719"/>
      <c r="J183" s="719"/>
      <c r="K183" s="719"/>
      <c r="L183" s="719"/>
      <c r="M183" s="719"/>
      <c r="N183" s="719"/>
      <c r="O183" s="719"/>
      <c r="P183" s="719"/>
      <c r="Q183" s="719"/>
      <c r="R183" s="719"/>
      <c r="S183" s="719"/>
      <c r="T183" s="719"/>
      <c r="U183" s="719"/>
      <c r="V183" s="719"/>
      <c r="W183" s="719"/>
      <c r="X183" s="719"/>
      <c r="Y183" s="719"/>
      <c r="Z183" s="719"/>
    </row>
    <row r="184" spans="1:26" x14ac:dyDescent="0.2">
      <c r="A184" s="719"/>
      <c r="B184" s="719"/>
      <c r="C184" s="719"/>
      <c r="D184" s="719"/>
      <c r="E184" s="719"/>
      <c r="F184" s="1008"/>
      <c r="G184" s="719"/>
      <c r="H184" s="719"/>
      <c r="I184" s="719"/>
      <c r="J184" s="719"/>
      <c r="K184" s="719"/>
      <c r="L184" s="719"/>
      <c r="M184" s="719"/>
      <c r="N184" s="719"/>
      <c r="O184" s="719"/>
      <c r="P184" s="719"/>
      <c r="Q184" s="719"/>
      <c r="R184" s="719"/>
      <c r="S184" s="719"/>
      <c r="T184" s="719"/>
      <c r="U184" s="719"/>
      <c r="V184" s="719"/>
      <c r="W184" s="719"/>
      <c r="X184" s="719"/>
      <c r="Y184" s="719"/>
      <c r="Z184" s="719"/>
    </row>
    <row r="185" spans="1:26" x14ac:dyDescent="0.2">
      <c r="A185" s="719"/>
      <c r="B185" s="719"/>
      <c r="C185" s="719"/>
      <c r="D185" s="719"/>
      <c r="E185" s="719"/>
      <c r="F185" s="1008"/>
      <c r="G185" s="719"/>
      <c r="H185" s="719"/>
      <c r="I185" s="719"/>
      <c r="J185" s="719"/>
      <c r="K185" s="719"/>
      <c r="L185" s="719"/>
      <c r="M185" s="719"/>
      <c r="N185" s="719"/>
      <c r="O185" s="719"/>
      <c r="P185" s="719"/>
      <c r="Q185" s="719"/>
      <c r="R185" s="719"/>
      <c r="S185" s="719"/>
      <c r="T185" s="719"/>
      <c r="U185" s="719"/>
      <c r="V185" s="719"/>
      <c r="W185" s="719"/>
      <c r="X185" s="719"/>
      <c r="Y185" s="719"/>
      <c r="Z185" s="719"/>
    </row>
    <row r="186" spans="1:26" x14ac:dyDescent="0.2">
      <c r="A186" s="719"/>
      <c r="B186" s="719"/>
      <c r="C186" s="719"/>
      <c r="D186" s="719"/>
      <c r="E186" s="719"/>
      <c r="F186" s="1008"/>
      <c r="G186" s="719"/>
      <c r="H186" s="719"/>
      <c r="I186" s="719"/>
      <c r="J186" s="719"/>
      <c r="K186" s="719"/>
      <c r="L186" s="719"/>
      <c r="M186" s="719"/>
      <c r="N186" s="719"/>
      <c r="O186" s="719"/>
      <c r="P186" s="719"/>
      <c r="Q186" s="719"/>
      <c r="R186" s="719"/>
      <c r="S186" s="719"/>
      <c r="T186" s="719"/>
      <c r="U186" s="719"/>
      <c r="V186" s="719"/>
      <c r="W186" s="719"/>
      <c r="X186" s="719"/>
      <c r="Y186" s="719"/>
      <c r="Z186" s="719"/>
    </row>
    <row r="187" spans="1:26" x14ac:dyDescent="0.2">
      <c r="A187" s="719"/>
      <c r="B187" s="719"/>
      <c r="C187" s="719"/>
      <c r="D187" s="719"/>
      <c r="E187" s="719"/>
      <c r="F187" s="1008"/>
      <c r="G187" s="719"/>
      <c r="H187" s="719"/>
      <c r="I187" s="719"/>
      <c r="J187" s="719"/>
      <c r="K187" s="719"/>
      <c r="L187" s="719"/>
      <c r="M187" s="719"/>
      <c r="N187" s="719"/>
      <c r="O187" s="719"/>
      <c r="P187" s="719"/>
      <c r="Q187" s="719"/>
      <c r="R187" s="719"/>
      <c r="S187" s="719"/>
      <c r="T187" s="719"/>
      <c r="U187" s="719"/>
      <c r="V187" s="719"/>
      <c r="W187" s="719"/>
      <c r="X187" s="719"/>
      <c r="Y187" s="719"/>
      <c r="Z187" s="719"/>
    </row>
    <row r="188" spans="1:26" x14ac:dyDescent="0.2">
      <c r="A188" s="719"/>
      <c r="B188" s="719"/>
      <c r="C188" s="719"/>
      <c r="D188" s="719"/>
      <c r="E188" s="719"/>
      <c r="F188" s="1008"/>
      <c r="G188" s="719"/>
      <c r="H188" s="719"/>
      <c r="I188" s="719"/>
      <c r="J188" s="719"/>
      <c r="K188" s="719"/>
      <c r="L188" s="719"/>
      <c r="M188" s="719"/>
      <c r="N188" s="719"/>
      <c r="O188" s="719"/>
      <c r="P188" s="719"/>
      <c r="Q188" s="719"/>
      <c r="R188" s="719"/>
      <c r="S188" s="719"/>
      <c r="T188" s="719"/>
      <c r="U188" s="719"/>
      <c r="V188" s="719"/>
      <c r="W188" s="719"/>
      <c r="X188" s="719"/>
      <c r="Y188" s="719"/>
      <c r="Z188" s="719"/>
    </row>
    <row r="189" spans="1:26" x14ac:dyDescent="0.2">
      <c r="A189" s="719"/>
      <c r="B189" s="719"/>
      <c r="C189" s="719"/>
      <c r="D189" s="719"/>
      <c r="E189" s="719"/>
      <c r="F189" s="1008"/>
      <c r="G189" s="719"/>
      <c r="H189" s="719"/>
      <c r="I189" s="719"/>
      <c r="J189" s="719"/>
      <c r="K189" s="719"/>
      <c r="L189" s="719"/>
      <c r="M189" s="719"/>
      <c r="N189" s="719"/>
      <c r="O189" s="719"/>
      <c r="P189" s="719"/>
      <c r="Q189" s="719"/>
      <c r="R189" s="719"/>
      <c r="S189" s="719"/>
      <c r="T189" s="719"/>
      <c r="U189" s="719"/>
      <c r="V189" s="719"/>
      <c r="W189" s="719"/>
      <c r="X189" s="719"/>
      <c r="Y189" s="719"/>
      <c r="Z189" s="719"/>
    </row>
    <row r="190" spans="1:26" x14ac:dyDescent="0.2">
      <c r="A190" s="719"/>
      <c r="B190" s="719"/>
      <c r="C190" s="719"/>
      <c r="D190" s="719"/>
      <c r="E190" s="719"/>
      <c r="F190" s="1008"/>
      <c r="G190" s="719"/>
      <c r="H190" s="719"/>
      <c r="I190" s="719"/>
      <c r="J190" s="719"/>
      <c r="K190" s="719"/>
      <c r="L190" s="719"/>
      <c r="M190" s="719"/>
      <c r="N190" s="719"/>
      <c r="O190" s="719"/>
      <c r="P190" s="719"/>
      <c r="Q190" s="719"/>
      <c r="R190" s="719"/>
      <c r="S190" s="719"/>
      <c r="T190" s="719"/>
      <c r="U190" s="719"/>
      <c r="V190" s="719"/>
      <c r="W190" s="719"/>
      <c r="X190" s="719"/>
      <c r="Y190" s="719"/>
      <c r="Z190" s="719"/>
    </row>
    <row r="191" spans="1:26" x14ac:dyDescent="0.2">
      <c r="A191" s="719"/>
      <c r="B191" s="719"/>
      <c r="C191" s="719"/>
      <c r="D191" s="719"/>
      <c r="E191" s="719"/>
      <c r="F191" s="1008"/>
      <c r="G191" s="719"/>
      <c r="H191" s="719"/>
      <c r="I191" s="719"/>
      <c r="J191" s="719"/>
      <c r="K191" s="719"/>
      <c r="L191" s="719"/>
      <c r="M191" s="719"/>
      <c r="N191" s="719"/>
      <c r="O191" s="719"/>
      <c r="P191" s="719"/>
      <c r="Q191" s="719"/>
      <c r="R191" s="719"/>
      <c r="S191" s="719"/>
      <c r="T191" s="719"/>
      <c r="U191" s="719"/>
      <c r="V191" s="719"/>
      <c r="W191" s="719"/>
      <c r="X191" s="719"/>
      <c r="Y191" s="719"/>
      <c r="Z191" s="719"/>
    </row>
    <row r="192" spans="1:26" x14ac:dyDescent="0.2">
      <c r="A192" s="719"/>
      <c r="B192" s="719"/>
      <c r="C192" s="719"/>
      <c r="D192" s="719"/>
      <c r="E192" s="719"/>
      <c r="F192" s="1008"/>
      <c r="G192" s="719"/>
      <c r="H192" s="719"/>
      <c r="I192" s="719"/>
      <c r="J192" s="719"/>
      <c r="K192" s="719"/>
      <c r="L192" s="719"/>
      <c r="M192" s="719"/>
      <c r="N192" s="719"/>
      <c r="O192" s="719"/>
      <c r="P192" s="719"/>
      <c r="Q192" s="719"/>
      <c r="R192" s="719"/>
      <c r="S192" s="719"/>
      <c r="T192" s="719"/>
      <c r="U192" s="719"/>
      <c r="V192" s="719"/>
      <c r="W192" s="719"/>
      <c r="X192" s="719"/>
      <c r="Y192" s="719"/>
      <c r="Z192" s="719"/>
    </row>
    <row r="193" spans="1:26" x14ac:dyDescent="0.2">
      <c r="A193" s="719"/>
      <c r="B193" s="719"/>
      <c r="C193" s="719"/>
      <c r="D193" s="719"/>
      <c r="E193" s="719"/>
      <c r="F193" s="1008"/>
      <c r="G193" s="719"/>
      <c r="H193" s="719"/>
      <c r="I193" s="719"/>
      <c r="J193" s="719"/>
      <c r="K193" s="719"/>
      <c r="L193" s="719"/>
      <c r="M193" s="719"/>
      <c r="N193" s="719"/>
      <c r="O193" s="719"/>
      <c r="P193" s="719"/>
      <c r="Q193" s="719"/>
      <c r="R193" s="719"/>
      <c r="S193" s="719"/>
      <c r="T193" s="719"/>
      <c r="U193" s="719"/>
      <c r="V193" s="719"/>
      <c r="W193" s="719"/>
      <c r="X193" s="719"/>
      <c r="Y193" s="719"/>
      <c r="Z193" s="719"/>
    </row>
    <row r="194" spans="1:26" x14ac:dyDescent="0.2">
      <c r="A194" s="719"/>
      <c r="B194" s="719"/>
      <c r="C194" s="719"/>
      <c r="D194" s="719"/>
      <c r="E194" s="719"/>
      <c r="F194" s="1008"/>
      <c r="G194" s="719"/>
      <c r="H194" s="719"/>
      <c r="I194" s="719"/>
      <c r="J194" s="719"/>
      <c r="K194" s="719"/>
      <c r="L194" s="719"/>
      <c r="M194" s="719"/>
      <c r="N194" s="719"/>
      <c r="O194" s="719"/>
      <c r="P194" s="719"/>
      <c r="Q194" s="719"/>
      <c r="R194" s="719"/>
      <c r="S194" s="719"/>
      <c r="T194" s="719"/>
      <c r="U194" s="719"/>
      <c r="V194" s="719"/>
      <c r="W194" s="719"/>
      <c r="X194" s="719"/>
      <c r="Y194" s="719"/>
      <c r="Z194" s="719"/>
    </row>
    <row r="195" spans="1:26" x14ac:dyDescent="0.2">
      <c r="A195" s="719"/>
      <c r="B195" s="719"/>
      <c r="C195" s="719"/>
      <c r="D195" s="719"/>
      <c r="E195" s="719"/>
      <c r="F195" s="1008"/>
      <c r="G195" s="719"/>
      <c r="H195" s="719"/>
      <c r="I195" s="719"/>
      <c r="J195" s="719"/>
      <c r="K195" s="719"/>
      <c r="L195" s="719"/>
      <c r="M195" s="719"/>
      <c r="N195" s="719"/>
      <c r="O195" s="719"/>
      <c r="P195" s="719"/>
      <c r="Q195" s="719"/>
      <c r="R195" s="719"/>
      <c r="S195" s="719"/>
      <c r="T195" s="719"/>
      <c r="U195" s="719"/>
      <c r="V195" s="719"/>
      <c r="W195" s="719"/>
      <c r="X195" s="719"/>
      <c r="Y195" s="719"/>
      <c r="Z195" s="719"/>
    </row>
    <row r="196" spans="1:26" x14ac:dyDescent="0.2">
      <c r="A196" s="719"/>
      <c r="B196" s="719"/>
      <c r="C196" s="719"/>
      <c r="D196" s="719"/>
      <c r="E196" s="719"/>
      <c r="F196" s="1008"/>
      <c r="G196" s="719"/>
      <c r="H196" s="719"/>
      <c r="I196" s="719"/>
      <c r="J196" s="719"/>
      <c r="K196" s="719"/>
      <c r="L196" s="719"/>
      <c r="M196" s="719"/>
      <c r="N196" s="719"/>
      <c r="O196" s="719"/>
      <c r="P196" s="719"/>
      <c r="Q196" s="719"/>
      <c r="R196" s="719"/>
      <c r="S196" s="719"/>
      <c r="T196" s="719"/>
      <c r="U196" s="719"/>
      <c r="V196" s="719"/>
      <c r="W196" s="719"/>
      <c r="X196" s="719"/>
      <c r="Y196" s="719"/>
      <c r="Z196" s="719"/>
    </row>
    <row r="197" spans="1:26" x14ac:dyDescent="0.2">
      <c r="A197" s="719"/>
      <c r="B197" s="719"/>
      <c r="C197" s="719"/>
      <c r="D197" s="719"/>
      <c r="E197" s="719"/>
      <c r="F197" s="1008"/>
      <c r="G197" s="719"/>
      <c r="H197" s="719"/>
      <c r="I197" s="719"/>
      <c r="J197" s="719"/>
      <c r="K197" s="719"/>
      <c r="L197" s="719"/>
      <c r="M197" s="719"/>
      <c r="N197" s="719"/>
      <c r="O197" s="719"/>
      <c r="P197" s="719"/>
      <c r="Q197" s="719"/>
      <c r="R197" s="719"/>
      <c r="S197" s="719"/>
      <c r="T197" s="719"/>
      <c r="U197" s="719"/>
      <c r="V197" s="719"/>
      <c r="W197" s="719"/>
      <c r="X197" s="719"/>
      <c r="Y197" s="719"/>
      <c r="Z197" s="719"/>
    </row>
    <row r="198" spans="1:26" x14ac:dyDescent="0.2">
      <c r="A198" s="719"/>
      <c r="B198" s="719"/>
      <c r="C198" s="719"/>
      <c r="D198" s="719"/>
      <c r="E198" s="719"/>
      <c r="F198" s="1008"/>
      <c r="G198" s="719"/>
      <c r="H198" s="719"/>
      <c r="I198" s="719"/>
      <c r="J198" s="719"/>
      <c r="K198" s="719"/>
      <c r="L198" s="719"/>
      <c r="M198" s="719"/>
      <c r="N198" s="719"/>
      <c r="O198" s="719"/>
      <c r="P198" s="719"/>
      <c r="Q198" s="719"/>
      <c r="R198" s="719"/>
      <c r="S198" s="719"/>
      <c r="T198" s="719"/>
      <c r="U198" s="719"/>
      <c r="V198" s="719"/>
      <c r="W198" s="719"/>
      <c r="X198" s="719"/>
      <c r="Y198" s="719"/>
      <c r="Z198" s="719"/>
    </row>
    <row r="199" spans="1:26" x14ac:dyDescent="0.2">
      <c r="A199" s="719"/>
      <c r="B199" s="719"/>
      <c r="C199" s="719"/>
      <c r="D199" s="719"/>
      <c r="E199" s="719"/>
      <c r="F199" s="1008"/>
      <c r="G199" s="719"/>
      <c r="H199" s="719"/>
      <c r="I199" s="719"/>
      <c r="J199" s="719"/>
      <c r="K199" s="719"/>
      <c r="L199" s="719"/>
      <c r="M199" s="719"/>
      <c r="N199" s="719"/>
      <c r="O199" s="719"/>
      <c r="P199" s="719"/>
      <c r="Q199" s="719"/>
      <c r="R199" s="719"/>
      <c r="S199" s="719"/>
      <c r="T199" s="719"/>
      <c r="U199" s="719"/>
      <c r="V199" s="719"/>
      <c r="W199" s="719"/>
      <c r="X199" s="719"/>
      <c r="Y199" s="719"/>
      <c r="Z199" s="719"/>
    </row>
    <row r="200" spans="1:26" x14ac:dyDescent="0.2">
      <c r="A200" s="719"/>
      <c r="B200" s="719"/>
      <c r="C200" s="719"/>
      <c r="D200" s="719"/>
      <c r="E200" s="719"/>
      <c r="F200" s="1008"/>
      <c r="G200" s="719"/>
      <c r="H200" s="719"/>
      <c r="I200" s="719"/>
      <c r="J200" s="719"/>
      <c r="K200" s="719"/>
      <c r="L200" s="719"/>
      <c r="M200" s="719"/>
      <c r="N200" s="719"/>
      <c r="O200" s="719"/>
      <c r="P200" s="719"/>
      <c r="Q200" s="719"/>
      <c r="R200" s="719"/>
      <c r="S200" s="719"/>
      <c r="T200" s="719"/>
      <c r="U200" s="719"/>
      <c r="V200" s="719"/>
      <c r="W200" s="719"/>
      <c r="X200" s="719"/>
      <c r="Y200" s="719"/>
      <c r="Z200" s="719"/>
    </row>
    <row r="201" spans="1:26" x14ac:dyDescent="0.2">
      <c r="A201" s="719"/>
      <c r="B201" s="719"/>
      <c r="C201" s="719"/>
      <c r="D201" s="719"/>
      <c r="E201" s="719"/>
      <c r="F201" s="1008"/>
      <c r="G201" s="719"/>
      <c r="H201" s="719"/>
      <c r="I201" s="719"/>
      <c r="J201" s="719"/>
      <c r="K201" s="719"/>
      <c r="L201" s="719"/>
      <c r="M201" s="719"/>
      <c r="N201" s="719"/>
      <c r="O201" s="719"/>
      <c r="P201" s="719"/>
      <c r="Q201" s="719"/>
      <c r="R201" s="719"/>
      <c r="S201" s="719"/>
      <c r="T201" s="719"/>
      <c r="U201" s="719"/>
      <c r="V201" s="719"/>
      <c r="W201" s="719"/>
      <c r="X201" s="719"/>
      <c r="Y201" s="719"/>
      <c r="Z201" s="719"/>
    </row>
    <row r="202" spans="1:26" x14ac:dyDescent="0.2">
      <c r="A202" s="719"/>
      <c r="B202" s="719"/>
      <c r="C202" s="719"/>
      <c r="D202" s="719"/>
      <c r="E202" s="719"/>
      <c r="F202" s="1008"/>
      <c r="G202" s="719"/>
      <c r="H202" s="719"/>
      <c r="I202" s="719"/>
      <c r="J202" s="719"/>
      <c r="K202" s="719"/>
      <c r="L202" s="719"/>
      <c r="M202" s="719"/>
      <c r="N202" s="719"/>
      <c r="O202" s="719"/>
      <c r="P202" s="719"/>
      <c r="Q202" s="719"/>
      <c r="R202" s="719"/>
      <c r="S202" s="719"/>
      <c r="T202" s="719"/>
      <c r="U202" s="719"/>
      <c r="V202" s="719"/>
      <c r="W202" s="719"/>
      <c r="X202" s="719"/>
      <c r="Y202" s="719"/>
      <c r="Z202" s="719"/>
    </row>
    <row r="203" spans="1:26" x14ac:dyDescent="0.2">
      <c r="A203" s="719"/>
      <c r="B203" s="719"/>
      <c r="C203" s="719"/>
      <c r="D203" s="719"/>
      <c r="E203" s="719"/>
      <c r="F203" s="1008"/>
      <c r="G203" s="719"/>
      <c r="H203" s="719"/>
      <c r="I203" s="719"/>
      <c r="J203" s="719"/>
      <c r="K203" s="719"/>
      <c r="L203" s="719"/>
      <c r="M203" s="719"/>
      <c r="N203" s="719"/>
      <c r="O203" s="719"/>
      <c r="P203" s="719"/>
      <c r="Q203" s="719"/>
      <c r="R203" s="719"/>
      <c r="S203" s="719"/>
      <c r="T203" s="719"/>
      <c r="U203" s="719"/>
      <c r="V203" s="719"/>
      <c r="W203" s="719"/>
      <c r="X203" s="719"/>
      <c r="Y203" s="719"/>
      <c r="Z203" s="719"/>
    </row>
    <row r="204" spans="1:26" x14ac:dyDescent="0.2">
      <c r="A204" s="719"/>
      <c r="B204" s="719"/>
      <c r="C204" s="719"/>
      <c r="D204" s="719"/>
      <c r="E204" s="719"/>
      <c r="F204" s="1008"/>
      <c r="G204" s="719"/>
      <c r="H204" s="719"/>
      <c r="I204" s="719"/>
      <c r="J204" s="719"/>
      <c r="K204" s="719"/>
      <c r="L204" s="719"/>
      <c r="M204" s="719"/>
      <c r="N204" s="719"/>
      <c r="O204" s="719"/>
      <c r="P204" s="719"/>
      <c r="Q204" s="719"/>
      <c r="R204" s="719"/>
      <c r="S204" s="719"/>
      <c r="T204" s="719"/>
      <c r="U204" s="719"/>
      <c r="V204" s="719"/>
      <c r="W204" s="719"/>
      <c r="X204" s="719"/>
      <c r="Y204" s="719"/>
      <c r="Z204" s="719"/>
    </row>
    <row r="205" spans="1:26" x14ac:dyDescent="0.2">
      <c r="A205" s="719"/>
      <c r="B205" s="719"/>
      <c r="C205" s="719"/>
      <c r="D205" s="719"/>
      <c r="E205" s="719"/>
      <c r="F205" s="1008"/>
      <c r="G205" s="719"/>
      <c r="H205" s="719"/>
      <c r="I205" s="719"/>
      <c r="J205" s="719"/>
      <c r="K205" s="719"/>
      <c r="L205" s="719"/>
      <c r="M205" s="719"/>
      <c r="N205" s="719"/>
      <c r="O205" s="719"/>
      <c r="P205" s="719"/>
      <c r="Q205" s="719"/>
      <c r="R205" s="719"/>
      <c r="S205" s="719"/>
      <c r="T205" s="719"/>
      <c r="U205" s="719"/>
      <c r="V205" s="719"/>
      <c r="W205" s="719"/>
      <c r="X205" s="719"/>
      <c r="Y205" s="719"/>
      <c r="Z205" s="719"/>
    </row>
    <row r="206" spans="1:26" x14ac:dyDescent="0.2">
      <c r="A206" s="719"/>
      <c r="B206" s="719"/>
      <c r="C206" s="719"/>
      <c r="D206" s="719"/>
      <c r="E206" s="719"/>
      <c r="F206" s="1008"/>
      <c r="G206" s="719"/>
      <c r="H206" s="719"/>
      <c r="I206" s="719"/>
      <c r="J206" s="719"/>
      <c r="K206" s="719"/>
      <c r="L206" s="719"/>
      <c r="M206" s="719"/>
      <c r="N206" s="719"/>
      <c r="O206" s="719"/>
      <c r="P206" s="719"/>
      <c r="Q206" s="719"/>
      <c r="R206" s="719"/>
      <c r="S206" s="719"/>
      <c r="T206" s="719"/>
      <c r="U206" s="719"/>
      <c r="V206" s="719"/>
      <c r="W206" s="719"/>
      <c r="X206" s="719"/>
      <c r="Y206" s="719"/>
      <c r="Z206" s="719"/>
    </row>
    <row r="207" spans="1:26" x14ac:dyDescent="0.2">
      <c r="A207" s="719"/>
      <c r="B207" s="719"/>
      <c r="C207" s="719"/>
      <c r="D207" s="719"/>
      <c r="E207" s="719"/>
      <c r="F207" s="1008"/>
      <c r="G207" s="719"/>
      <c r="H207" s="719"/>
      <c r="I207" s="719"/>
      <c r="J207" s="719"/>
      <c r="K207" s="719"/>
      <c r="L207" s="719"/>
      <c r="M207" s="719"/>
      <c r="N207" s="719"/>
      <c r="O207" s="719"/>
      <c r="P207" s="719"/>
      <c r="Q207" s="719"/>
      <c r="R207" s="719"/>
      <c r="S207" s="719"/>
      <c r="T207" s="719"/>
      <c r="U207" s="719"/>
      <c r="V207" s="719"/>
      <c r="W207" s="719"/>
      <c r="X207" s="719"/>
      <c r="Y207" s="719"/>
      <c r="Z207" s="719"/>
    </row>
    <row r="208" spans="1:26" x14ac:dyDescent="0.2">
      <c r="A208" s="719"/>
      <c r="B208" s="719"/>
      <c r="C208" s="719"/>
      <c r="D208" s="719"/>
      <c r="E208" s="719"/>
      <c r="F208" s="1008"/>
      <c r="G208" s="719"/>
      <c r="H208" s="719"/>
      <c r="I208" s="719"/>
      <c r="J208" s="719"/>
      <c r="K208" s="719"/>
      <c r="L208" s="719"/>
      <c r="M208" s="719"/>
      <c r="N208" s="719"/>
      <c r="O208" s="719"/>
      <c r="P208" s="719"/>
      <c r="Q208" s="719"/>
      <c r="R208" s="719"/>
      <c r="S208" s="719"/>
      <c r="T208" s="719"/>
      <c r="U208" s="719"/>
      <c r="V208" s="719"/>
      <c r="W208" s="719"/>
      <c r="X208" s="719"/>
      <c r="Y208" s="719"/>
      <c r="Z208" s="719"/>
    </row>
    <row r="209" spans="1:26" x14ac:dyDescent="0.2">
      <c r="A209" s="719"/>
      <c r="B209" s="719"/>
      <c r="C209" s="719"/>
      <c r="D209" s="719"/>
      <c r="E209" s="719"/>
      <c r="F209" s="1008"/>
      <c r="G209" s="719"/>
      <c r="H209" s="719"/>
      <c r="I209" s="719"/>
      <c r="J209" s="719"/>
      <c r="K209" s="719"/>
      <c r="L209" s="719"/>
      <c r="M209" s="719"/>
      <c r="N209" s="719"/>
      <c r="O209" s="719"/>
      <c r="P209" s="719"/>
      <c r="Q209" s="719"/>
      <c r="R209" s="719"/>
      <c r="S209" s="719"/>
      <c r="T209" s="719"/>
      <c r="U209" s="719"/>
      <c r="V209" s="719"/>
      <c r="W209" s="719"/>
      <c r="X209" s="719"/>
      <c r="Y209" s="719"/>
      <c r="Z209" s="719"/>
    </row>
    <row r="210" spans="1:26" x14ac:dyDescent="0.2">
      <c r="A210" s="719"/>
      <c r="B210" s="719"/>
      <c r="C210" s="719"/>
      <c r="D210" s="719"/>
      <c r="E210" s="719"/>
      <c r="F210" s="1008"/>
      <c r="G210" s="719"/>
      <c r="H210" s="719"/>
      <c r="I210" s="719"/>
      <c r="J210" s="719"/>
      <c r="K210" s="719"/>
      <c r="L210" s="719"/>
      <c r="M210" s="719"/>
      <c r="N210" s="719"/>
      <c r="O210" s="719"/>
      <c r="P210" s="719"/>
      <c r="Q210" s="719"/>
      <c r="R210" s="719"/>
      <c r="S210" s="719"/>
      <c r="T210" s="719"/>
      <c r="U210" s="719"/>
      <c r="V210" s="719"/>
      <c r="W210" s="719"/>
      <c r="X210" s="719"/>
      <c r="Y210" s="719"/>
      <c r="Z210" s="719"/>
    </row>
    <row r="211" spans="1:26" x14ac:dyDescent="0.2">
      <c r="A211" s="719"/>
      <c r="B211" s="719"/>
      <c r="C211" s="719"/>
      <c r="D211" s="719"/>
      <c r="E211" s="719"/>
      <c r="F211" s="1008"/>
      <c r="G211" s="719"/>
      <c r="H211" s="719"/>
      <c r="I211" s="719"/>
      <c r="J211" s="719"/>
      <c r="K211" s="719"/>
      <c r="L211" s="719"/>
      <c r="M211" s="719"/>
      <c r="N211" s="719"/>
      <c r="O211" s="719"/>
      <c r="P211" s="719"/>
      <c r="Q211" s="719"/>
      <c r="R211" s="719"/>
      <c r="S211" s="719"/>
      <c r="T211" s="719"/>
      <c r="U211" s="719"/>
      <c r="V211" s="719"/>
      <c r="W211" s="719"/>
      <c r="X211" s="719"/>
      <c r="Y211" s="719"/>
      <c r="Z211" s="719"/>
    </row>
    <row r="212" spans="1:26" x14ac:dyDescent="0.2">
      <c r="A212" s="719"/>
      <c r="B212" s="719"/>
      <c r="C212" s="719"/>
      <c r="D212" s="719"/>
      <c r="E212" s="719"/>
      <c r="F212" s="1008"/>
      <c r="G212" s="719"/>
      <c r="H212" s="719"/>
      <c r="I212" s="719"/>
      <c r="J212" s="719"/>
      <c r="K212" s="719"/>
      <c r="L212" s="719"/>
      <c r="M212" s="719"/>
      <c r="N212" s="719"/>
      <c r="O212" s="719"/>
      <c r="P212" s="719"/>
      <c r="Q212" s="719"/>
      <c r="R212" s="719"/>
      <c r="S212" s="719"/>
      <c r="T212" s="719"/>
      <c r="U212" s="719"/>
      <c r="V212" s="719"/>
      <c r="W212" s="719"/>
      <c r="X212" s="719"/>
      <c r="Y212" s="719"/>
      <c r="Z212" s="719"/>
    </row>
    <row r="213" spans="1:26" x14ac:dyDescent="0.2">
      <c r="A213" s="719"/>
      <c r="B213" s="719"/>
      <c r="C213" s="719"/>
      <c r="D213" s="719"/>
      <c r="E213" s="719"/>
      <c r="F213" s="1008"/>
      <c r="G213" s="719"/>
      <c r="H213" s="719"/>
      <c r="I213" s="719"/>
      <c r="J213" s="719"/>
      <c r="K213" s="719"/>
      <c r="L213" s="719"/>
      <c r="M213" s="719"/>
      <c r="N213" s="719"/>
      <c r="O213" s="719"/>
      <c r="P213" s="719"/>
      <c r="Q213" s="719"/>
      <c r="R213" s="719"/>
      <c r="S213" s="719"/>
      <c r="T213" s="719"/>
      <c r="U213" s="719"/>
      <c r="V213" s="719"/>
      <c r="W213" s="719"/>
      <c r="X213" s="719"/>
      <c r="Y213" s="719"/>
      <c r="Z213" s="719"/>
    </row>
    <row r="214" spans="1:26" x14ac:dyDescent="0.2">
      <c r="A214" s="719"/>
      <c r="B214" s="719"/>
      <c r="C214" s="719"/>
      <c r="D214" s="719"/>
      <c r="E214" s="719"/>
      <c r="F214" s="1008"/>
      <c r="G214" s="719"/>
      <c r="H214" s="719"/>
      <c r="I214" s="719"/>
      <c r="J214" s="719"/>
      <c r="K214" s="719"/>
      <c r="L214" s="719"/>
      <c r="M214" s="719"/>
      <c r="N214" s="719"/>
      <c r="O214" s="719"/>
      <c r="P214" s="719"/>
      <c r="Q214" s="719"/>
      <c r="R214" s="719"/>
      <c r="S214" s="719"/>
      <c r="T214" s="719"/>
      <c r="U214" s="719"/>
      <c r="V214" s="719"/>
      <c r="W214" s="719"/>
      <c r="X214" s="719"/>
      <c r="Y214" s="719"/>
      <c r="Z214" s="719"/>
    </row>
    <row r="215" spans="1:26" x14ac:dyDescent="0.2">
      <c r="A215" s="719"/>
      <c r="B215" s="719"/>
      <c r="C215" s="719"/>
      <c r="D215" s="719"/>
      <c r="E215" s="719"/>
      <c r="F215" s="1008"/>
      <c r="G215" s="719"/>
      <c r="H215" s="719"/>
      <c r="I215" s="719"/>
      <c r="J215" s="719"/>
      <c r="K215" s="719"/>
      <c r="L215" s="719"/>
      <c r="M215" s="719"/>
      <c r="N215" s="719"/>
      <c r="O215" s="719"/>
      <c r="P215" s="719"/>
      <c r="Q215" s="719"/>
      <c r="R215" s="719"/>
      <c r="S215" s="719"/>
      <c r="T215" s="719"/>
      <c r="U215" s="719"/>
      <c r="V215" s="719"/>
      <c r="W215" s="719"/>
      <c r="X215" s="719"/>
      <c r="Y215" s="719"/>
      <c r="Z215" s="719"/>
    </row>
    <row r="216" spans="1:26" x14ac:dyDescent="0.2">
      <c r="A216" s="719"/>
      <c r="B216" s="719"/>
      <c r="C216" s="719"/>
      <c r="D216" s="719"/>
      <c r="E216" s="719"/>
      <c r="F216" s="1008"/>
      <c r="G216" s="719"/>
      <c r="H216" s="719"/>
      <c r="I216" s="719"/>
      <c r="J216" s="719"/>
      <c r="K216" s="719"/>
      <c r="L216" s="719"/>
      <c r="M216" s="719"/>
      <c r="N216" s="719"/>
      <c r="O216" s="719"/>
      <c r="P216" s="719"/>
      <c r="Q216" s="719"/>
      <c r="R216" s="719"/>
      <c r="S216" s="719"/>
      <c r="T216" s="719"/>
      <c r="U216" s="719"/>
      <c r="V216" s="719"/>
      <c r="W216" s="719"/>
      <c r="X216" s="719"/>
      <c r="Y216" s="719"/>
      <c r="Z216" s="719"/>
    </row>
    <row r="217" spans="1:26" x14ac:dyDescent="0.2">
      <c r="A217" s="719"/>
      <c r="B217" s="719"/>
      <c r="C217" s="719"/>
      <c r="D217" s="719"/>
      <c r="E217" s="719"/>
      <c r="F217" s="1008"/>
      <c r="G217" s="719"/>
      <c r="H217" s="719"/>
      <c r="I217" s="719"/>
      <c r="J217" s="719"/>
      <c r="K217" s="719"/>
      <c r="L217" s="719"/>
      <c r="M217" s="719"/>
      <c r="N217" s="719"/>
      <c r="O217" s="719"/>
      <c r="P217" s="719"/>
      <c r="Q217" s="719"/>
      <c r="R217" s="719"/>
      <c r="S217" s="719"/>
      <c r="T217" s="719"/>
      <c r="U217" s="719"/>
      <c r="V217" s="719"/>
      <c r="W217" s="719"/>
      <c r="X217" s="719"/>
      <c r="Y217" s="719"/>
      <c r="Z217" s="719"/>
    </row>
    <row r="218" spans="1:26" x14ac:dyDescent="0.2">
      <c r="A218" s="719"/>
      <c r="B218" s="719"/>
      <c r="C218" s="719"/>
      <c r="D218" s="719"/>
      <c r="E218" s="719"/>
      <c r="F218" s="1008"/>
      <c r="G218" s="719"/>
      <c r="H218" s="719"/>
      <c r="I218" s="719"/>
      <c r="J218" s="719"/>
      <c r="K218" s="719"/>
      <c r="L218" s="719"/>
      <c r="M218" s="719"/>
      <c r="N218" s="719"/>
      <c r="O218" s="719"/>
      <c r="P218" s="719"/>
      <c r="Q218" s="719"/>
      <c r="R218" s="719"/>
      <c r="S218" s="719"/>
      <c r="T218" s="719"/>
      <c r="U218" s="719"/>
      <c r="V218" s="719"/>
      <c r="W218" s="719"/>
      <c r="X218" s="719"/>
      <c r="Y218" s="719"/>
      <c r="Z218" s="719"/>
    </row>
    <row r="219" spans="1:26" x14ac:dyDescent="0.2">
      <c r="A219" s="719"/>
      <c r="B219" s="719"/>
      <c r="C219" s="719"/>
      <c r="D219" s="719"/>
      <c r="E219" s="719"/>
      <c r="F219" s="1008"/>
      <c r="G219" s="719"/>
      <c r="H219" s="719"/>
      <c r="I219" s="719"/>
      <c r="J219" s="719"/>
      <c r="K219" s="719"/>
      <c r="L219" s="719"/>
      <c r="M219" s="719"/>
      <c r="N219" s="719"/>
      <c r="O219" s="719"/>
      <c r="P219" s="719"/>
      <c r="Q219" s="719"/>
      <c r="R219" s="719"/>
      <c r="S219" s="719"/>
      <c r="T219" s="719"/>
      <c r="U219" s="719"/>
      <c r="V219" s="719"/>
      <c r="W219" s="719"/>
      <c r="X219" s="719"/>
      <c r="Y219" s="719"/>
      <c r="Z219" s="719"/>
    </row>
    <row r="220" spans="1:26" x14ac:dyDescent="0.2">
      <c r="A220" s="719"/>
      <c r="B220" s="719"/>
      <c r="C220" s="719"/>
      <c r="D220" s="719"/>
      <c r="E220" s="719"/>
      <c r="F220" s="1008"/>
      <c r="G220" s="719"/>
      <c r="H220" s="719"/>
      <c r="I220" s="719"/>
      <c r="J220" s="719"/>
      <c r="K220" s="719"/>
      <c r="L220" s="719"/>
      <c r="M220" s="719"/>
      <c r="N220" s="719"/>
      <c r="O220" s="719"/>
      <c r="P220" s="719"/>
      <c r="Q220" s="719"/>
      <c r="R220" s="719"/>
      <c r="S220" s="719"/>
      <c r="T220" s="719"/>
      <c r="U220" s="719"/>
      <c r="V220" s="719"/>
      <c r="W220" s="719"/>
      <c r="X220" s="719"/>
      <c r="Y220" s="719"/>
      <c r="Z220" s="719"/>
    </row>
    <row r="221" spans="1:26" x14ac:dyDescent="0.2">
      <c r="A221" s="719"/>
      <c r="B221" s="719"/>
      <c r="C221" s="719"/>
      <c r="D221" s="719"/>
      <c r="E221" s="719"/>
      <c r="F221" s="1008"/>
      <c r="G221" s="719"/>
      <c r="H221" s="719"/>
      <c r="I221" s="719"/>
      <c r="J221" s="719"/>
      <c r="K221" s="719"/>
      <c r="L221" s="719"/>
      <c r="M221" s="719"/>
      <c r="N221" s="719"/>
      <c r="O221" s="719"/>
      <c r="P221" s="719"/>
      <c r="Q221" s="719"/>
      <c r="R221" s="719"/>
      <c r="S221" s="719"/>
      <c r="T221" s="719"/>
      <c r="U221" s="719"/>
      <c r="V221" s="719"/>
      <c r="W221" s="719"/>
      <c r="X221" s="719"/>
      <c r="Y221" s="719"/>
      <c r="Z221" s="719"/>
    </row>
    <row r="222" spans="1:26" x14ac:dyDescent="0.2">
      <c r="A222" s="719"/>
      <c r="B222" s="719"/>
      <c r="C222" s="719"/>
      <c r="D222" s="719"/>
      <c r="E222" s="719"/>
      <c r="F222" s="1008"/>
      <c r="G222" s="719"/>
      <c r="H222" s="719"/>
      <c r="I222" s="719"/>
      <c r="J222" s="719"/>
      <c r="K222" s="719"/>
      <c r="L222" s="719"/>
      <c r="M222" s="719"/>
      <c r="N222" s="719"/>
      <c r="O222" s="719"/>
      <c r="P222" s="719"/>
      <c r="Q222" s="719"/>
      <c r="R222" s="719"/>
      <c r="S222" s="719"/>
      <c r="T222" s="719"/>
      <c r="U222" s="719"/>
      <c r="V222" s="719"/>
      <c r="W222" s="719"/>
      <c r="X222" s="719"/>
      <c r="Y222" s="719"/>
      <c r="Z222" s="719"/>
    </row>
    <row r="223" spans="1:26" x14ac:dyDescent="0.2">
      <c r="A223" s="719"/>
      <c r="B223" s="719"/>
      <c r="C223" s="719"/>
      <c r="D223" s="719"/>
      <c r="E223" s="719"/>
      <c r="F223" s="1008"/>
      <c r="G223" s="719"/>
      <c r="H223" s="719"/>
      <c r="I223" s="719"/>
      <c r="J223" s="719"/>
      <c r="K223" s="719"/>
      <c r="L223" s="719"/>
      <c r="M223" s="719"/>
      <c r="N223" s="719"/>
      <c r="O223" s="719"/>
      <c r="P223" s="719"/>
      <c r="Q223" s="719"/>
      <c r="R223" s="719"/>
      <c r="S223" s="719"/>
      <c r="T223" s="719"/>
      <c r="U223" s="719"/>
      <c r="V223" s="719"/>
      <c r="W223" s="719"/>
      <c r="X223" s="719"/>
      <c r="Y223" s="719"/>
      <c r="Z223" s="719"/>
    </row>
    <row r="224" spans="1:26" x14ac:dyDescent="0.2">
      <c r="A224" s="719"/>
      <c r="B224" s="719"/>
      <c r="C224" s="719"/>
      <c r="D224" s="719"/>
      <c r="E224" s="719"/>
      <c r="F224" s="1008"/>
      <c r="G224" s="719"/>
      <c r="H224" s="719"/>
      <c r="I224" s="719"/>
      <c r="J224" s="719"/>
      <c r="K224" s="719"/>
      <c r="L224" s="719"/>
      <c r="M224" s="719"/>
      <c r="N224" s="719"/>
      <c r="O224" s="719"/>
      <c r="P224" s="719"/>
      <c r="Q224" s="719"/>
      <c r="R224" s="719"/>
      <c r="S224" s="719"/>
      <c r="T224" s="719"/>
      <c r="U224" s="719"/>
      <c r="V224" s="719"/>
      <c r="W224" s="719"/>
      <c r="X224" s="719"/>
      <c r="Y224" s="719"/>
      <c r="Z224" s="719"/>
    </row>
    <row r="225" spans="1:26" x14ac:dyDescent="0.2">
      <c r="A225" s="719"/>
      <c r="B225" s="719"/>
      <c r="C225" s="719"/>
      <c r="D225" s="719"/>
      <c r="E225" s="719"/>
      <c r="F225" s="1008"/>
      <c r="G225" s="719"/>
      <c r="H225" s="719"/>
      <c r="I225" s="719"/>
      <c r="J225" s="719"/>
      <c r="K225" s="719"/>
      <c r="L225" s="719"/>
      <c r="M225" s="719"/>
      <c r="N225" s="719"/>
      <c r="O225" s="719"/>
      <c r="P225" s="719"/>
      <c r="Q225" s="719"/>
      <c r="R225" s="719"/>
      <c r="S225" s="719"/>
      <c r="T225" s="719"/>
      <c r="U225" s="719"/>
      <c r="V225" s="719"/>
      <c r="W225" s="719"/>
      <c r="X225" s="719"/>
      <c r="Y225" s="719"/>
      <c r="Z225" s="719"/>
    </row>
    <row r="226" spans="1:26" x14ac:dyDescent="0.2">
      <c r="A226" s="719"/>
      <c r="B226" s="719"/>
      <c r="C226" s="719"/>
      <c r="D226" s="719"/>
      <c r="E226" s="719"/>
      <c r="F226" s="1008"/>
      <c r="G226" s="719"/>
      <c r="H226" s="719"/>
      <c r="I226" s="719"/>
      <c r="J226" s="719"/>
      <c r="K226" s="719"/>
      <c r="L226" s="719"/>
      <c r="M226" s="719"/>
      <c r="N226" s="719"/>
      <c r="O226" s="719"/>
      <c r="P226" s="719"/>
      <c r="Q226" s="719"/>
      <c r="R226" s="719"/>
      <c r="S226" s="719"/>
      <c r="T226" s="719"/>
      <c r="U226" s="719"/>
      <c r="V226" s="719"/>
      <c r="W226" s="719"/>
      <c r="X226" s="719"/>
      <c r="Y226" s="719"/>
      <c r="Z226" s="719"/>
    </row>
    <row r="227" spans="1:26" x14ac:dyDescent="0.2">
      <c r="A227" s="719"/>
      <c r="B227" s="719"/>
      <c r="C227" s="719"/>
      <c r="D227" s="719"/>
      <c r="E227" s="719"/>
      <c r="F227" s="1008"/>
      <c r="G227" s="719"/>
      <c r="H227" s="719"/>
      <c r="I227" s="719"/>
      <c r="J227" s="719"/>
      <c r="K227" s="719"/>
      <c r="L227" s="719"/>
      <c r="M227" s="719"/>
      <c r="N227" s="719"/>
      <c r="O227" s="719"/>
      <c r="P227" s="719"/>
      <c r="Q227" s="719"/>
      <c r="R227" s="719"/>
      <c r="S227" s="719"/>
      <c r="T227" s="719"/>
      <c r="U227" s="719"/>
      <c r="V227" s="719"/>
      <c r="W227" s="719"/>
      <c r="X227" s="719"/>
      <c r="Y227" s="719"/>
      <c r="Z227" s="719"/>
    </row>
    <row r="228" spans="1:26" x14ac:dyDescent="0.2">
      <c r="A228" s="719"/>
      <c r="B228" s="719"/>
      <c r="C228" s="719"/>
      <c r="D228" s="719"/>
      <c r="E228" s="719"/>
      <c r="F228" s="1008"/>
      <c r="G228" s="719"/>
      <c r="H228" s="719"/>
      <c r="I228" s="719"/>
      <c r="J228" s="719"/>
      <c r="K228" s="719"/>
      <c r="L228" s="719"/>
      <c r="M228" s="719"/>
      <c r="N228" s="719"/>
      <c r="O228" s="719"/>
      <c r="P228" s="719"/>
      <c r="Q228" s="719"/>
      <c r="R228" s="719"/>
      <c r="S228" s="719"/>
      <c r="T228" s="719"/>
      <c r="U228" s="719"/>
      <c r="V228" s="719"/>
      <c r="W228" s="719"/>
      <c r="X228" s="719"/>
      <c r="Y228" s="719"/>
      <c r="Z228" s="719"/>
    </row>
    <row r="229" spans="1:26" x14ac:dyDescent="0.2">
      <c r="A229" s="719"/>
      <c r="B229" s="719"/>
      <c r="C229" s="719"/>
      <c r="D229" s="719"/>
      <c r="E229" s="719"/>
      <c r="F229" s="1008"/>
      <c r="G229" s="719"/>
      <c r="H229" s="719"/>
      <c r="I229" s="719"/>
      <c r="J229" s="719"/>
      <c r="K229" s="719"/>
      <c r="L229" s="719"/>
      <c r="M229" s="719"/>
      <c r="N229" s="719"/>
      <c r="O229" s="719"/>
      <c r="P229" s="719"/>
      <c r="Q229" s="719"/>
      <c r="R229" s="719"/>
      <c r="S229" s="719"/>
      <c r="T229" s="719"/>
      <c r="U229" s="719"/>
      <c r="V229" s="719"/>
      <c r="W229" s="719"/>
      <c r="X229" s="719"/>
      <c r="Y229" s="719"/>
      <c r="Z229" s="719"/>
    </row>
    <row r="230" spans="1:26" x14ac:dyDescent="0.2">
      <c r="A230" s="719"/>
      <c r="B230" s="719"/>
      <c r="C230" s="719"/>
      <c r="D230" s="719"/>
      <c r="E230" s="719"/>
      <c r="F230" s="1008"/>
      <c r="G230" s="719"/>
      <c r="H230" s="719"/>
      <c r="I230" s="719"/>
      <c r="J230" s="719"/>
      <c r="K230" s="719"/>
      <c r="L230" s="719"/>
      <c r="M230" s="719"/>
      <c r="N230" s="719"/>
      <c r="O230" s="719"/>
      <c r="P230" s="719"/>
      <c r="Q230" s="719"/>
      <c r="R230" s="719"/>
      <c r="S230" s="719"/>
      <c r="T230" s="719"/>
      <c r="U230" s="719"/>
      <c r="V230" s="719"/>
      <c r="W230" s="719"/>
      <c r="X230" s="719"/>
      <c r="Y230" s="719"/>
      <c r="Z230" s="719"/>
    </row>
    <row r="231" spans="1:26" x14ac:dyDescent="0.2">
      <c r="A231" s="719"/>
      <c r="B231" s="719"/>
      <c r="C231" s="719"/>
      <c r="D231" s="719"/>
      <c r="E231" s="719"/>
      <c r="F231" s="1008"/>
      <c r="G231" s="719"/>
      <c r="H231" s="719"/>
      <c r="I231" s="719"/>
      <c r="J231" s="719"/>
      <c r="K231" s="719"/>
      <c r="L231" s="719"/>
      <c r="M231" s="719"/>
      <c r="N231" s="719"/>
      <c r="O231" s="719"/>
      <c r="P231" s="719"/>
      <c r="Q231" s="719"/>
      <c r="R231" s="719"/>
      <c r="S231" s="719"/>
      <c r="T231" s="719"/>
      <c r="U231" s="719"/>
      <c r="V231" s="719"/>
      <c r="W231" s="719"/>
      <c r="X231" s="719"/>
      <c r="Y231" s="719"/>
      <c r="Z231" s="719"/>
    </row>
    <row r="232" spans="1:26" x14ac:dyDescent="0.2">
      <c r="A232" s="719"/>
      <c r="B232" s="719"/>
      <c r="C232" s="719"/>
      <c r="D232" s="719"/>
      <c r="E232" s="719"/>
      <c r="F232" s="1008"/>
      <c r="G232" s="719"/>
      <c r="H232" s="719"/>
      <c r="I232" s="719"/>
      <c r="J232" s="719"/>
      <c r="K232" s="719"/>
      <c r="L232" s="719"/>
      <c r="M232" s="719"/>
      <c r="N232" s="719"/>
      <c r="O232" s="719"/>
      <c r="P232" s="719"/>
      <c r="Q232" s="719"/>
      <c r="R232" s="719"/>
      <c r="S232" s="719"/>
      <c r="T232" s="719"/>
      <c r="U232" s="719"/>
      <c r="V232" s="719"/>
      <c r="W232" s="719"/>
      <c r="X232" s="719"/>
      <c r="Y232" s="719"/>
      <c r="Z232" s="719"/>
    </row>
    <row r="233" spans="1:26" x14ac:dyDescent="0.2">
      <c r="A233" s="719"/>
      <c r="B233" s="719"/>
      <c r="C233" s="719"/>
      <c r="D233" s="719"/>
      <c r="E233" s="719"/>
      <c r="F233" s="1008"/>
      <c r="G233" s="719"/>
      <c r="H233" s="719"/>
      <c r="I233" s="719"/>
      <c r="J233" s="719"/>
      <c r="K233" s="719"/>
      <c r="L233" s="719"/>
      <c r="M233" s="719"/>
      <c r="N233" s="719"/>
      <c r="O233" s="719"/>
      <c r="P233" s="719"/>
      <c r="Q233" s="719"/>
      <c r="R233" s="719"/>
      <c r="S233" s="719"/>
      <c r="T233" s="719"/>
      <c r="U233" s="719"/>
      <c r="V233" s="719"/>
      <c r="W233" s="719"/>
      <c r="X233" s="719"/>
      <c r="Y233" s="719"/>
      <c r="Z233" s="719"/>
    </row>
    <row r="234" spans="1:26" x14ac:dyDescent="0.2">
      <c r="A234" s="719"/>
      <c r="F234" s="1008"/>
      <c r="G234" s="719"/>
      <c r="H234" s="719"/>
      <c r="I234" s="719"/>
      <c r="J234" s="719"/>
      <c r="K234" s="719"/>
      <c r="L234" s="719"/>
      <c r="M234" s="719"/>
      <c r="N234" s="719"/>
      <c r="O234" s="719"/>
      <c r="P234" s="719"/>
      <c r="Q234" s="719"/>
      <c r="R234" s="719"/>
      <c r="S234" s="719"/>
      <c r="T234" s="719"/>
      <c r="U234" s="719"/>
      <c r="V234" s="719"/>
      <c r="W234" s="719"/>
      <c r="X234" s="719"/>
      <c r="Y234" s="719"/>
      <c r="Z234" s="719"/>
    </row>
    <row r="235" spans="1:26" x14ac:dyDescent="0.2">
      <c r="A235" s="719"/>
      <c r="F235" s="1008"/>
    </row>
    <row r="236" spans="1:26" x14ac:dyDescent="0.2">
      <c r="A236" s="719"/>
      <c r="F236" s="1008"/>
    </row>
    <row r="237" spans="1:26" x14ac:dyDescent="0.2">
      <c r="A237" s="719"/>
      <c r="F237" s="1008"/>
    </row>
    <row r="238" spans="1:26" x14ac:dyDescent="0.2">
      <c r="A238" s="719"/>
      <c r="F238" s="1008"/>
    </row>
    <row r="239" spans="1:26" x14ac:dyDescent="0.2">
      <c r="A239" s="719"/>
      <c r="F239" s="1008"/>
    </row>
    <row r="240" spans="1:26" x14ac:dyDescent="0.2">
      <c r="A240" s="719"/>
      <c r="F240" s="1008"/>
    </row>
    <row r="241" spans="1:6" x14ac:dyDescent="0.2">
      <c r="A241" s="719"/>
      <c r="F241" s="1008"/>
    </row>
    <row r="242" spans="1:6" x14ac:dyDescent="0.2">
      <c r="A242" s="719"/>
      <c r="F242" s="1008"/>
    </row>
    <row r="243" spans="1:6" x14ac:dyDescent="0.2">
      <c r="A243" s="719"/>
      <c r="F243" s="1008"/>
    </row>
    <row r="244" spans="1:6" x14ac:dyDescent="0.2">
      <c r="A244" s="719"/>
      <c r="F244" s="1008"/>
    </row>
    <row r="245" spans="1:6" x14ac:dyDescent="0.2">
      <c r="A245" s="719"/>
      <c r="F245" s="1008"/>
    </row>
    <row r="246" spans="1:6" x14ac:dyDescent="0.2">
      <c r="A246" s="719"/>
      <c r="F246" s="1008"/>
    </row>
    <row r="247" spans="1:6" x14ac:dyDescent="0.2">
      <c r="A247" s="719"/>
      <c r="F247" s="1008"/>
    </row>
    <row r="248" spans="1:6" x14ac:dyDescent="0.2">
      <c r="A248" s="719"/>
      <c r="F248" s="1008"/>
    </row>
    <row r="249" spans="1:6" x14ac:dyDescent="0.2">
      <c r="A249" s="719"/>
      <c r="F249" s="1008"/>
    </row>
    <row r="250" spans="1:6" x14ac:dyDescent="0.2">
      <c r="A250" s="719"/>
      <c r="F250" s="1008"/>
    </row>
    <row r="251" spans="1:6" x14ac:dyDescent="0.2">
      <c r="A251" s="719"/>
      <c r="F251" s="1008"/>
    </row>
    <row r="252" spans="1:6" x14ac:dyDescent="0.2">
      <c r="A252" s="719"/>
      <c r="F252" s="1008"/>
    </row>
    <row r="253" spans="1:6" x14ac:dyDescent="0.2">
      <c r="A253" s="719"/>
      <c r="F253" s="1008"/>
    </row>
    <row r="254" spans="1:6" x14ac:dyDescent="0.2">
      <c r="A254" s="719"/>
      <c r="F254" s="1008"/>
    </row>
    <row r="255" spans="1:6" x14ac:dyDescent="0.2">
      <c r="A255" s="719"/>
      <c r="F255" s="1008"/>
    </row>
    <row r="256" spans="1:6" x14ac:dyDescent="0.2">
      <c r="A256" s="719"/>
      <c r="F256" s="1008"/>
    </row>
    <row r="257" spans="1:6" x14ac:dyDescent="0.2">
      <c r="A257" s="719"/>
      <c r="F257" s="1008"/>
    </row>
    <row r="258" spans="1:6" x14ac:dyDescent="0.2">
      <c r="A258" s="719"/>
      <c r="F258" s="1008"/>
    </row>
    <row r="259" spans="1:6" x14ac:dyDescent="0.2">
      <c r="A259" s="719"/>
      <c r="F259" s="1008"/>
    </row>
    <row r="260" spans="1:6" x14ac:dyDescent="0.2">
      <c r="A260" s="719"/>
      <c r="F260" s="1008"/>
    </row>
    <row r="261" spans="1:6" x14ac:dyDescent="0.2">
      <c r="A261" s="719"/>
      <c r="F261" s="1008"/>
    </row>
    <row r="262" spans="1:6" x14ac:dyDescent="0.2">
      <c r="A262" s="719"/>
      <c r="F262" s="1008"/>
    </row>
    <row r="263" spans="1:6" x14ac:dyDescent="0.2">
      <c r="A263" s="719"/>
      <c r="F263" s="1008"/>
    </row>
    <row r="264" spans="1:6" x14ac:dyDescent="0.2">
      <c r="A264" s="719"/>
      <c r="F264" s="1008"/>
    </row>
    <row r="265" spans="1:6" x14ac:dyDescent="0.2">
      <c r="A265" s="719"/>
      <c r="F265" s="1008"/>
    </row>
    <row r="266" spans="1:6" x14ac:dyDescent="0.2">
      <c r="A266" s="719"/>
      <c r="F266" s="1008"/>
    </row>
    <row r="267" spans="1:6" x14ac:dyDescent="0.2">
      <c r="A267" s="719"/>
      <c r="F267" s="1008"/>
    </row>
    <row r="268" spans="1:6" x14ac:dyDescent="0.2">
      <c r="A268" s="719"/>
      <c r="F268" s="1008"/>
    </row>
    <row r="269" spans="1:6" x14ac:dyDescent="0.2">
      <c r="A269" s="719"/>
      <c r="F269" s="1008"/>
    </row>
    <row r="270" spans="1:6" x14ac:dyDescent="0.2">
      <c r="A270" s="719"/>
      <c r="F270" s="1008"/>
    </row>
    <row r="271" spans="1:6" x14ac:dyDescent="0.2">
      <c r="A271" s="719"/>
      <c r="F271" s="1008"/>
    </row>
    <row r="272" spans="1:6" x14ac:dyDescent="0.2">
      <c r="A272" s="719"/>
      <c r="F272" s="1008"/>
    </row>
    <row r="273" spans="1:6" x14ac:dyDescent="0.2">
      <c r="A273" s="719"/>
      <c r="F273" s="1008"/>
    </row>
    <row r="274" spans="1:6" x14ac:dyDescent="0.2">
      <c r="A274" s="719"/>
      <c r="F274" s="1008"/>
    </row>
    <row r="275" spans="1:6" x14ac:dyDescent="0.2">
      <c r="A275" s="719"/>
      <c r="F275" s="1008"/>
    </row>
    <row r="276" spans="1:6" x14ac:dyDescent="0.2">
      <c r="A276" s="719"/>
      <c r="F276" s="1008"/>
    </row>
    <row r="277" spans="1:6" x14ac:dyDescent="0.2">
      <c r="A277" s="719"/>
      <c r="F277" s="1008"/>
    </row>
    <row r="278" spans="1:6" x14ac:dyDescent="0.2">
      <c r="A278" s="719"/>
      <c r="F278" s="1008"/>
    </row>
    <row r="279" spans="1:6" x14ac:dyDescent="0.2">
      <c r="A279" s="719"/>
      <c r="F279" s="1008"/>
    </row>
    <row r="280" spans="1:6" x14ac:dyDescent="0.2">
      <c r="A280" s="719"/>
      <c r="F280" s="1008"/>
    </row>
    <row r="281" spans="1:6" x14ac:dyDescent="0.2">
      <c r="A281" s="719"/>
      <c r="F281" s="1008"/>
    </row>
    <row r="282" spans="1:6" x14ac:dyDescent="0.2">
      <c r="A282" s="719"/>
      <c r="F282" s="1008"/>
    </row>
    <row r="283" spans="1:6" x14ac:dyDescent="0.2">
      <c r="A283" s="719"/>
      <c r="F283" s="1008"/>
    </row>
    <row r="284" spans="1:6" x14ac:dyDescent="0.2">
      <c r="A284" s="719"/>
      <c r="F284" s="1008"/>
    </row>
    <row r="285" spans="1:6" x14ac:dyDescent="0.2">
      <c r="A285" s="719"/>
      <c r="F285" s="1008"/>
    </row>
    <row r="286" spans="1:6" x14ac:dyDescent="0.2">
      <c r="A286" s="719"/>
      <c r="F286" s="1008"/>
    </row>
    <row r="287" spans="1:6" x14ac:dyDescent="0.2">
      <c r="A287" s="719"/>
      <c r="F287" s="1008"/>
    </row>
    <row r="288" spans="1:6" x14ac:dyDescent="0.2">
      <c r="A288" s="719"/>
      <c r="F288" s="1008"/>
    </row>
    <row r="289" spans="1:6" x14ac:dyDescent="0.2">
      <c r="A289" s="719"/>
      <c r="F289" s="1008"/>
    </row>
    <row r="290" spans="1:6" x14ac:dyDescent="0.2">
      <c r="A290" s="719"/>
      <c r="F290" s="1008"/>
    </row>
    <row r="291" spans="1:6" x14ac:dyDescent="0.2">
      <c r="A291" s="719"/>
      <c r="F291" s="1008"/>
    </row>
    <row r="292" spans="1:6" x14ac:dyDescent="0.2">
      <c r="A292" s="719"/>
      <c r="F292" s="1008"/>
    </row>
    <row r="293" spans="1:6" x14ac:dyDescent="0.2">
      <c r="A293" s="719"/>
      <c r="F293" s="1008"/>
    </row>
    <row r="294" spans="1:6" x14ac:dyDescent="0.2">
      <c r="A294" s="719"/>
      <c r="F294" s="1008"/>
    </row>
    <row r="295" spans="1:6" x14ac:dyDescent="0.2">
      <c r="A295" s="719"/>
      <c r="F295" s="1008"/>
    </row>
    <row r="296" spans="1:6" x14ac:dyDescent="0.2">
      <c r="A296" s="719"/>
      <c r="F296" s="1008"/>
    </row>
    <row r="297" spans="1:6" x14ac:dyDescent="0.2">
      <c r="A297" s="719"/>
      <c r="F297" s="1008"/>
    </row>
    <row r="298" spans="1:6" x14ac:dyDescent="0.2">
      <c r="A298" s="719"/>
      <c r="F298" s="1008"/>
    </row>
    <row r="299" spans="1:6" x14ac:dyDescent="0.2">
      <c r="A299" s="719"/>
      <c r="F299" s="1008"/>
    </row>
    <row r="300" spans="1:6" x14ac:dyDescent="0.2">
      <c r="A300" s="719"/>
      <c r="F300" s="1008"/>
    </row>
    <row r="301" spans="1:6" x14ac:dyDescent="0.2">
      <c r="A301" s="719"/>
      <c r="F301" s="1008"/>
    </row>
    <row r="302" spans="1:6" x14ac:dyDescent="0.2">
      <c r="A302" s="719"/>
      <c r="F302" s="1008"/>
    </row>
    <row r="303" spans="1:6" x14ac:dyDescent="0.2">
      <c r="A303" s="719"/>
      <c r="F303" s="1008"/>
    </row>
    <row r="304" spans="1:6" x14ac:dyDescent="0.2">
      <c r="A304" s="719"/>
      <c r="F304" s="1008"/>
    </row>
    <row r="305" spans="1:6" x14ac:dyDescent="0.2">
      <c r="A305" s="719"/>
      <c r="F305" s="1008"/>
    </row>
    <row r="306" spans="1:6" x14ac:dyDescent="0.2">
      <c r="A306" s="719"/>
      <c r="F306" s="1008"/>
    </row>
    <row r="307" spans="1:6" x14ac:dyDescent="0.2">
      <c r="A307" s="719"/>
      <c r="F307" s="1008"/>
    </row>
    <row r="308" spans="1:6" x14ac:dyDescent="0.2">
      <c r="A308" s="719"/>
      <c r="F308" s="1008"/>
    </row>
    <row r="309" spans="1:6" x14ac:dyDescent="0.2">
      <c r="A309" s="719"/>
      <c r="F309" s="1008"/>
    </row>
    <row r="310" spans="1:6" x14ac:dyDescent="0.2">
      <c r="A310" s="719"/>
      <c r="F310" s="1008"/>
    </row>
    <row r="311" spans="1:6" x14ac:dyDescent="0.2">
      <c r="A311" s="719"/>
      <c r="F311" s="1008"/>
    </row>
    <row r="312" spans="1:6" x14ac:dyDescent="0.2">
      <c r="A312" s="719"/>
      <c r="F312" s="1008"/>
    </row>
    <row r="313" spans="1:6" x14ac:dyDescent="0.2">
      <c r="A313" s="719"/>
      <c r="F313" s="1008"/>
    </row>
    <row r="314" spans="1:6" x14ac:dyDescent="0.2">
      <c r="A314" s="719"/>
      <c r="F314" s="1008"/>
    </row>
    <row r="315" spans="1:6" x14ac:dyDescent="0.2">
      <c r="A315" s="719"/>
      <c r="F315" s="1008"/>
    </row>
    <row r="316" spans="1:6" x14ac:dyDescent="0.2">
      <c r="A316" s="719"/>
      <c r="F316" s="1008"/>
    </row>
    <row r="317" spans="1:6" x14ac:dyDescent="0.2">
      <c r="A317" s="719"/>
      <c r="F317" s="1008"/>
    </row>
    <row r="318" spans="1:6" x14ac:dyDescent="0.2">
      <c r="A318" s="719"/>
      <c r="F318" s="1008"/>
    </row>
    <row r="319" spans="1:6" x14ac:dyDescent="0.2">
      <c r="A319" s="719"/>
      <c r="F319" s="1008"/>
    </row>
    <row r="320" spans="1:6" x14ac:dyDescent="0.2">
      <c r="A320" s="719"/>
      <c r="F320" s="1008"/>
    </row>
    <row r="321" spans="1:6" x14ac:dyDescent="0.2">
      <c r="A321" s="719"/>
      <c r="F321" s="1008"/>
    </row>
    <row r="322" spans="1:6" x14ac:dyDescent="0.2">
      <c r="A322" s="719"/>
      <c r="F322" s="1008"/>
    </row>
    <row r="323" spans="1:6" x14ac:dyDescent="0.2">
      <c r="A323" s="719"/>
      <c r="F323" s="1008"/>
    </row>
    <row r="324" spans="1:6" x14ac:dyDescent="0.2">
      <c r="A324" s="719"/>
      <c r="F324" s="1008"/>
    </row>
    <row r="325" spans="1:6" x14ac:dyDescent="0.2">
      <c r="A325" s="719"/>
      <c r="F325" s="1008"/>
    </row>
    <row r="326" spans="1:6" x14ac:dyDescent="0.2">
      <c r="A326" s="719"/>
      <c r="F326" s="1008"/>
    </row>
    <row r="327" spans="1:6" x14ac:dyDescent="0.2">
      <c r="A327" s="719"/>
      <c r="F327" s="1008"/>
    </row>
    <row r="328" spans="1:6" x14ac:dyDescent="0.2">
      <c r="A328" s="719"/>
      <c r="F328" s="1008"/>
    </row>
  </sheetData>
  <mergeCells count="14">
    <mergeCell ref="A6:A11"/>
    <mergeCell ref="F6:F11"/>
    <mergeCell ref="A36:A41"/>
    <mergeCell ref="F36:F41"/>
    <mergeCell ref="B6:B11"/>
    <mergeCell ref="C7:C11"/>
    <mergeCell ref="D7:D11"/>
    <mergeCell ref="E7:E11"/>
    <mergeCell ref="C6:E6"/>
    <mergeCell ref="C36:E36"/>
    <mergeCell ref="B36:B41"/>
    <mergeCell ref="C37:C41"/>
    <mergeCell ref="D37:D41"/>
    <mergeCell ref="E37:E41"/>
  </mergeCells>
  <pageMargins left="2.0472440944881889" right="0.98425196850393704" top="0.78740157480314965" bottom="0.78740157480314965" header="0.51181102362204722" footer="0.51181102362204722"/>
  <pageSetup paperSize="9" scale="41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BN307"/>
  <sheetViews>
    <sheetView showGridLines="0" zoomScale="90" zoomScaleNormal="90" zoomScaleSheetLayoutView="80" workbookViewId="0">
      <selection activeCell="B12" sqref="B12"/>
    </sheetView>
  </sheetViews>
  <sheetFormatPr defaultColWidth="8.85546875" defaultRowHeight="12.75" x14ac:dyDescent="0.2"/>
  <cols>
    <col min="1" max="1" width="67" style="700" customWidth="1"/>
    <col min="2" max="5" width="39.7109375" style="700" customWidth="1"/>
    <col min="6" max="6" width="59.7109375" style="993" customWidth="1"/>
    <col min="7" max="7" width="3.5703125" style="700" customWidth="1"/>
    <col min="8" max="8" width="23.28515625" style="700" bestFit="1" customWidth="1"/>
    <col min="9" max="9" width="6.85546875" style="700" customWidth="1"/>
    <col min="10" max="16384" width="8.85546875" style="700"/>
  </cols>
  <sheetData>
    <row r="2" spans="1:30" s="798" customFormat="1" ht="18.75" customHeight="1" x14ac:dyDescent="0.3">
      <c r="A2" s="716" t="s">
        <v>421</v>
      </c>
      <c r="F2" s="1026"/>
    </row>
    <row r="3" spans="1:30" s="799" customFormat="1" ht="20.25" customHeight="1" x14ac:dyDescent="0.3">
      <c r="A3" s="995" t="s">
        <v>422</v>
      </c>
      <c r="F3" s="1027"/>
    </row>
    <row r="4" spans="1:30" s="704" customFormat="1" ht="9.75" customHeight="1" x14ac:dyDescent="0.2">
      <c r="F4" s="984"/>
    </row>
    <row r="5" spans="1:30" s="717" customFormat="1" ht="15" customHeight="1" x14ac:dyDescent="0.25">
      <c r="A5" s="721" t="s">
        <v>2</v>
      </c>
      <c r="B5" s="719"/>
      <c r="C5" s="719"/>
      <c r="D5" s="721"/>
      <c r="E5" s="721"/>
      <c r="F5" s="985" t="s">
        <v>4</v>
      </c>
    </row>
    <row r="6" spans="1:30" s="718" customFormat="1" ht="15" customHeight="1" x14ac:dyDescent="0.2">
      <c r="A6" s="1062" t="s">
        <v>365</v>
      </c>
      <c r="B6" s="1068" t="s">
        <v>571</v>
      </c>
      <c r="C6" s="1078" t="s">
        <v>572</v>
      </c>
      <c r="D6" s="1079"/>
      <c r="E6" s="1080"/>
      <c r="F6" s="1065" t="s">
        <v>366</v>
      </c>
      <c r="G6" s="720"/>
      <c r="H6" s="720"/>
      <c r="I6" s="720"/>
      <c r="J6" s="720"/>
      <c r="K6" s="720"/>
      <c r="L6" s="720"/>
      <c r="M6" s="720"/>
      <c r="N6" s="720"/>
    </row>
    <row r="7" spans="1:30" s="718" customFormat="1" ht="15" customHeight="1" x14ac:dyDescent="0.2">
      <c r="A7" s="1063"/>
      <c r="B7" s="1069"/>
      <c r="C7" s="1068" t="s">
        <v>423</v>
      </c>
      <c r="D7" s="1068" t="s">
        <v>424</v>
      </c>
      <c r="E7" s="1068" t="s">
        <v>425</v>
      </c>
      <c r="F7" s="1066"/>
      <c r="G7" s="720"/>
      <c r="H7" s="720"/>
      <c r="I7" s="720"/>
      <c r="J7" s="720"/>
      <c r="K7" s="720"/>
      <c r="L7" s="720"/>
      <c r="M7" s="720"/>
      <c r="N7" s="720"/>
      <c r="O7" s="720"/>
      <c r="P7" s="720"/>
      <c r="Q7" s="720"/>
      <c r="R7" s="720"/>
      <c r="S7" s="720"/>
      <c r="T7" s="720"/>
      <c r="U7" s="720"/>
      <c r="V7" s="720"/>
      <c r="W7" s="720"/>
      <c r="X7" s="720"/>
      <c r="Y7" s="720"/>
      <c r="Z7" s="720"/>
      <c r="AA7" s="720"/>
      <c r="AB7" s="720"/>
      <c r="AC7" s="720"/>
      <c r="AD7" s="720"/>
    </row>
    <row r="8" spans="1:30" s="718" customFormat="1" ht="15" customHeight="1" x14ac:dyDescent="0.2">
      <c r="A8" s="1063"/>
      <c r="B8" s="1069"/>
      <c r="C8" s="1077"/>
      <c r="D8" s="1077"/>
      <c r="E8" s="1077"/>
      <c r="F8" s="1066"/>
      <c r="G8" s="720"/>
      <c r="H8" s="720"/>
      <c r="I8" s="720"/>
      <c r="J8" s="720"/>
      <c r="K8" s="720"/>
      <c r="L8" s="720"/>
      <c r="M8" s="720"/>
      <c r="N8" s="720"/>
      <c r="O8" s="720"/>
      <c r="P8" s="720"/>
      <c r="Q8" s="720"/>
      <c r="R8" s="720"/>
      <c r="S8" s="720"/>
      <c r="T8" s="720"/>
      <c r="U8" s="720"/>
      <c r="V8" s="720"/>
      <c r="W8" s="720"/>
      <c r="X8" s="720"/>
      <c r="Y8" s="720"/>
      <c r="Z8" s="720"/>
      <c r="AA8" s="720"/>
      <c r="AB8" s="720"/>
      <c r="AC8" s="720"/>
      <c r="AD8" s="720"/>
    </row>
    <row r="9" spans="1:30" s="718" customFormat="1" ht="15" customHeight="1" x14ac:dyDescent="0.2">
      <c r="A9" s="1063"/>
      <c r="B9" s="1069"/>
      <c r="C9" s="1077"/>
      <c r="D9" s="1077"/>
      <c r="E9" s="1077"/>
      <c r="F9" s="1066"/>
      <c r="G9" s="720"/>
      <c r="H9" s="720"/>
      <c r="I9" s="720"/>
      <c r="J9" s="720"/>
      <c r="K9" s="720"/>
      <c r="L9" s="720"/>
      <c r="M9" s="720"/>
      <c r="N9" s="720"/>
      <c r="O9" s="720"/>
      <c r="P9" s="720"/>
      <c r="Q9" s="720"/>
      <c r="R9" s="720"/>
      <c r="S9" s="720"/>
      <c r="T9" s="720"/>
      <c r="U9" s="720"/>
      <c r="V9" s="720"/>
      <c r="W9" s="720"/>
      <c r="X9" s="720"/>
      <c r="Y9" s="720"/>
      <c r="Z9" s="720"/>
      <c r="AA9" s="720"/>
      <c r="AB9" s="720"/>
      <c r="AC9" s="720"/>
      <c r="AD9" s="720"/>
    </row>
    <row r="10" spans="1:30" s="718" customFormat="1" ht="15" customHeight="1" x14ac:dyDescent="0.2">
      <c r="A10" s="1063"/>
      <c r="B10" s="1069"/>
      <c r="C10" s="1028" t="s">
        <v>426</v>
      </c>
      <c r="D10" s="1028" t="s">
        <v>427</v>
      </c>
      <c r="E10" s="1028" t="s">
        <v>428</v>
      </c>
      <c r="F10" s="1066"/>
      <c r="G10" s="720"/>
      <c r="H10" s="720"/>
      <c r="I10" s="720"/>
      <c r="J10" s="720"/>
      <c r="K10" s="720"/>
      <c r="L10" s="720"/>
      <c r="M10" s="720"/>
      <c r="N10" s="720"/>
      <c r="O10" s="720"/>
      <c r="P10" s="720"/>
      <c r="Q10" s="720"/>
      <c r="R10" s="720"/>
      <c r="S10" s="720"/>
      <c r="T10" s="720"/>
      <c r="U10" s="720"/>
      <c r="V10" s="720"/>
      <c r="W10" s="720"/>
      <c r="X10" s="720"/>
      <c r="Y10" s="720"/>
      <c r="Z10" s="720"/>
      <c r="AA10" s="720"/>
      <c r="AB10" s="720"/>
      <c r="AC10" s="720"/>
      <c r="AD10" s="720"/>
    </row>
    <row r="11" spans="1:30" s="718" customFormat="1" ht="15" customHeight="1" x14ac:dyDescent="0.2">
      <c r="A11" s="1064"/>
      <c r="B11" s="1070"/>
      <c r="C11" s="837"/>
      <c r="D11" s="837"/>
      <c r="E11" s="837"/>
      <c r="F11" s="1067"/>
      <c r="G11" s="720"/>
      <c r="H11" s="720"/>
      <c r="I11" s="720"/>
      <c r="J11" s="720"/>
      <c r="K11" s="720"/>
      <c r="L11" s="720"/>
      <c r="M11" s="720"/>
      <c r="N11" s="720"/>
      <c r="O11" s="720"/>
      <c r="P11" s="720"/>
      <c r="Q11" s="720"/>
      <c r="R11" s="720"/>
      <c r="S11" s="720"/>
      <c r="T11" s="720"/>
      <c r="U11" s="720"/>
      <c r="V11" s="720"/>
      <c r="W11" s="720"/>
      <c r="X11" s="720"/>
      <c r="Y11" s="720"/>
      <c r="Z11" s="720"/>
      <c r="AA11" s="720"/>
      <c r="AB11" s="720"/>
      <c r="AC11" s="720"/>
      <c r="AD11" s="720"/>
    </row>
    <row r="12" spans="1:30" s="717" customFormat="1" ht="15.95" customHeight="1" x14ac:dyDescent="0.2">
      <c r="A12" s="838" t="s">
        <v>429</v>
      </c>
      <c r="B12" s="839">
        <v>42564</v>
      </c>
      <c r="C12" s="839">
        <v>24070</v>
      </c>
      <c r="D12" s="839">
        <v>18121</v>
      </c>
      <c r="E12" s="839">
        <v>373</v>
      </c>
      <c r="F12" s="999" t="s">
        <v>430</v>
      </c>
      <c r="H12" s="719"/>
      <c r="I12" s="719"/>
      <c r="J12" s="719"/>
      <c r="K12" s="719"/>
      <c r="L12" s="719"/>
      <c r="M12" s="719"/>
      <c r="N12" s="719"/>
      <c r="O12" s="719"/>
      <c r="P12" s="719"/>
      <c r="Q12" s="719"/>
      <c r="R12" s="719"/>
      <c r="S12" s="719"/>
      <c r="T12" s="719"/>
      <c r="U12" s="719"/>
      <c r="V12" s="719"/>
      <c r="W12" s="719"/>
      <c r="X12" s="719"/>
      <c r="Y12" s="719"/>
      <c r="Z12" s="719"/>
      <c r="AA12" s="719"/>
      <c r="AB12" s="719"/>
      <c r="AC12" s="719"/>
      <c r="AD12" s="719"/>
    </row>
    <row r="13" spans="1:30" s="717" customFormat="1" ht="15.95" customHeight="1" x14ac:dyDescent="0.2">
      <c r="A13" s="801" t="s">
        <v>388</v>
      </c>
      <c r="B13" s="828"/>
      <c r="C13" s="828"/>
      <c r="D13" s="828"/>
      <c r="E13" s="828"/>
      <c r="F13" s="1029" t="s">
        <v>389</v>
      </c>
      <c r="H13" s="719"/>
      <c r="I13" s="719"/>
      <c r="J13" s="719"/>
      <c r="K13" s="719"/>
      <c r="L13" s="719"/>
      <c r="M13" s="719"/>
      <c r="N13" s="719"/>
      <c r="O13" s="719"/>
      <c r="P13" s="719"/>
      <c r="Q13" s="719"/>
      <c r="R13" s="719"/>
      <c r="S13" s="719"/>
      <c r="T13" s="719"/>
      <c r="U13" s="719"/>
      <c r="V13" s="719"/>
      <c r="W13" s="719"/>
      <c r="X13" s="719"/>
      <c r="Y13" s="719"/>
      <c r="Z13" s="719"/>
      <c r="AA13" s="719"/>
      <c r="AB13" s="719"/>
      <c r="AC13" s="719"/>
      <c r="AD13" s="719"/>
    </row>
    <row r="14" spans="1:30" s="717" customFormat="1" ht="15.95" customHeight="1" x14ac:dyDescent="0.2">
      <c r="A14" s="805" t="s">
        <v>390</v>
      </c>
      <c r="B14" s="829"/>
      <c r="C14" s="829"/>
      <c r="D14" s="829"/>
      <c r="E14" s="829"/>
      <c r="F14" s="998" t="s">
        <v>391</v>
      </c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  <c r="U14" s="719"/>
      <c r="V14" s="719"/>
      <c r="W14" s="719"/>
      <c r="X14" s="719"/>
      <c r="Y14" s="719"/>
      <c r="Z14" s="719"/>
      <c r="AA14" s="719"/>
      <c r="AB14" s="719"/>
      <c r="AC14" s="719"/>
      <c r="AD14" s="719"/>
    </row>
    <row r="15" spans="1:30" s="717" customFormat="1" ht="15.95" customHeight="1" x14ac:dyDescent="0.2">
      <c r="A15" s="809" t="s">
        <v>392</v>
      </c>
      <c r="B15" s="830"/>
      <c r="C15" s="830"/>
      <c r="D15" s="830"/>
      <c r="E15" s="830"/>
      <c r="F15" s="964"/>
      <c r="G15" s="719"/>
      <c r="H15" s="719"/>
      <c r="I15" s="719"/>
      <c r="J15" s="719"/>
      <c r="K15" s="719"/>
      <c r="L15" s="719"/>
      <c r="M15" s="719"/>
      <c r="N15" s="719"/>
      <c r="O15" s="719"/>
      <c r="P15" s="719"/>
      <c r="Q15" s="719"/>
      <c r="R15" s="719"/>
      <c r="S15" s="719"/>
      <c r="T15" s="719"/>
      <c r="U15" s="719"/>
      <c r="V15" s="719"/>
      <c r="W15" s="719"/>
      <c r="X15" s="719"/>
      <c r="Y15" s="719"/>
      <c r="Z15" s="719"/>
      <c r="AA15" s="719"/>
      <c r="AB15" s="719"/>
      <c r="AC15" s="719"/>
      <c r="AD15" s="719"/>
    </row>
    <row r="16" spans="1:30" s="717" customFormat="1" ht="15.95" customHeight="1" x14ac:dyDescent="0.2">
      <c r="A16" s="809" t="s">
        <v>80</v>
      </c>
      <c r="B16" s="830"/>
      <c r="C16" s="830"/>
      <c r="D16" s="830"/>
      <c r="E16" s="830"/>
      <c r="F16" s="964" t="s">
        <v>393</v>
      </c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  <c r="U16" s="719"/>
      <c r="V16" s="719"/>
      <c r="W16" s="719"/>
      <c r="X16" s="719"/>
      <c r="Y16" s="719"/>
      <c r="Z16" s="719"/>
      <c r="AA16" s="719"/>
      <c r="AB16" s="719"/>
      <c r="AC16" s="719"/>
      <c r="AD16" s="719"/>
    </row>
    <row r="17" spans="1:66" s="718" customFormat="1" ht="15.95" customHeight="1" x14ac:dyDescent="0.2">
      <c r="A17" s="817" t="s">
        <v>400</v>
      </c>
      <c r="B17" s="832"/>
      <c r="C17" s="832"/>
      <c r="D17" s="832"/>
      <c r="E17" s="832"/>
      <c r="F17" s="1030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  <c r="U17" s="720"/>
      <c r="V17" s="720"/>
      <c r="W17" s="720"/>
      <c r="X17" s="720"/>
      <c r="Y17" s="720"/>
      <c r="Z17" s="720"/>
      <c r="AA17" s="720"/>
      <c r="AB17" s="720"/>
      <c r="AC17" s="720"/>
      <c r="AD17" s="720"/>
    </row>
    <row r="18" spans="1:66" s="718" customFormat="1" ht="15.95" customHeight="1" x14ac:dyDescent="0.2">
      <c r="A18" s="817" t="s">
        <v>401</v>
      </c>
      <c r="B18" s="832">
        <v>222464</v>
      </c>
      <c r="C18" s="832">
        <v>202389</v>
      </c>
      <c r="D18" s="832">
        <v>21480</v>
      </c>
      <c r="E18" s="832">
        <v>-1405</v>
      </c>
      <c r="F18" s="1030" t="s">
        <v>402</v>
      </c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20"/>
      <c r="V18" s="720"/>
      <c r="W18" s="720"/>
      <c r="X18" s="720"/>
      <c r="Y18" s="720"/>
      <c r="Z18" s="720"/>
      <c r="AA18" s="720"/>
      <c r="AB18" s="720"/>
      <c r="AC18" s="720"/>
      <c r="AD18" s="720"/>
    </row>
    <row r="19" spans="1:66" s="717" customFormat="1" ht="15.95" customHeight="1" x14ac:dyDescent="0.2">
      <c r="A19" s="809" t="s">
        <v>431</v>
      </c>
      <c r="B19" s="830"/>
      <c r="C19" s="830"/>
      <c r="D19" s="830"/>
      <c r="E19" s="830"/>
      <c r="F19" s="964"/>
      <c r="G19" s="719"/>
      <c r="H19" s="719"/>
      <c r="I19" s="719"/>
      <c r="J19" s="719"/>
      <c r="K19" s="719"/>
      <c r="L19" s="719"/>
      <c r="M19" s="719"/>
      <c r="N19" s="719"/>
      <c r="O19" s="719"/>
      <c r="P19" s="719"/>
      <c r="Q19" s="719"/>
      <c r="R19" s="719"/>
      <c r="S19" s="719"/>
      <c r="T19" s="719"/>
      <c r="U19" s="719"/>
      <c r="V19" s="719"/>
      <c r="W19" s="719"/>
      <c r="X19" s="719"/>
      <c r="Y19" s="719"/>
      <c r="Z19" s="719"/>
      <c r="AA19" s="719"/>
      <c r="AB19" s="719"/>
      <c r="AC19" s="719"/>
      <c r="AD19" s="719"/>
    </row>
    <row r="20" spans="1:66" s="717" customFormat="1" ht="15.95" customHeight="1" x14ac:dyDescent="0.2">
      <c r="A20" s="809" t="s">
        <v>117</v>
      </c>
      <c r="B20" s="830">
        <v>201295</v>
      </c>
      <c r="C20" s="830">
        <v>198244</v>
      </c>
      <c r="D20" s="830">
        <v>3051</v>
      </c>
      <c r="E20" s="830">
        <v>0</v>
      </c>
      <c r="F20" s="964" t="s">
        <v>404</v>
      </c>
      <c r="G20" s="719"/>
      <c r="H20" s="719"/>
      <c r="I20" s="719"/>
      <c r="J20" s="719"/>
      <c r="K20" s="719"/>
      <c r="L20" s="719"/>
      <c r="M20" s="719"/>
      <c r="N20" s="719"/>
      <c r="O20" s="719"/>
      <c r="P20" s="719"/>
      <c r="Q20" s="719"/>
      <c r="R20" s="719"/>
      <c r="S20" s="719"/>
      <c r="T20" s="719"/>
      <c r="U20" s="719"/>
      <c r="V20" s="719"/>
      <c r="W20" s="719"/>
      <c r="X20" s="719"/>
      <c r="Y20" s="719"/>
      <c r="Z20" s="719"/>
      <c r="AA20" s="719"/>
      <c r="AB20" s="719"/>
      <c r="AC20" s="719"/>
      <c r="AD20" s="719"/>
    </row>
    <row r="21" spans="1:66" s="717" customFormat="1" ht="15.95" customHeight="1" x14ac:dyDescent="0.2">
      <c r="A21" s="805" t="s">
        <v>118</v>
      </c>
      <c r="B21" s="829">
        <v>201837</v>
      </c>
      <c r="C21" s="829">
        <v>198772</v>
      </c>
      <c r="D21" s="829">
        <v>3065</v>
      </c>
      <c r="E21" s="829"/>
      <c r="F21" s="998" t="s">
        <v>432</v>
      </c>
      <c r="G21" s="719"/>
      <c r="H21" s="719"/>
      <c r="I21" s="719"/>
      <c r="J21" s="719"/>
      <c r="K21" s="719"/>
      <c r="L21" s="719"/>
      <c r="M21" s="719"/>
      <c r="N21" s="719"/>
      <c r="O21" s="719"/>
      <c r="P21" s="719"/>
      <c r="Q21" s="719"/>
      <c r="R21" s="719"/>
      <c r="S21" s="719"/>
      <c r="T21" s="719"/>
      <c r="U21" s="719"/>
      <c r="V21" s="719"/>
      <c r="W21" s="719"/>
      <c r="X21" s="719"/>
      <c r="Y21" s="719"/>
      <c r="Z21" s="719"/>
      <c r="AA21" s="719"/>
      <c r="AB21" s="719"/>
      <c r="AC21" s="719"/>
      <c r="AD21" s="719"/>
    </row>
    <row r="22" spans="1:66" s="717" customFormat="1" ht="15.95" customHeight="1" x14ac:dyDescent="0.2">
      <c r="A22" s="809" t="s">
        <v>119</v>
      </c>
      <c r="B22" s="830">
        <v>-542</v>
      </c>
      <c r="C22" s="830">
        <v>-528</v>
      </c>
      <c r="D22" s="830">
        <v>-14</v>
      </c>
      <c r="E22" s="830"/>
      <c r="F22" s="997" t="s">
        <v>433</v>
      </c>
      <c r="G22" s="719"/>
      <c r="H22" s="719"/>
      <c r="I22" s="719"/>
      <c r="J22" s="719"/>
      <c r="K22" s="719"/>
      <c r="L22" s="719"/>
      <c r="M22" s="719"/>
      <c r="N22" s="719"/>
      <c r="O22" s="719"/>
      <c r="P22" s="719"/>
      <c r="Q22" s="719"/>
      <c r="R22" s="719"/>
      <c r="S22" s="719"/>
      <c r="T22" s="719"/>
      <c r="U22" s="719"/>
      <c r="V22" s="719"/>
      <c r="W22" s="719"/>
      <c r="X22" s="719"/>
      <c r="Y22" s="719"/>
      <c r="Z22" s="719"/>
      <c r="AA22" s="719"/>
      <c r="AB22" s="719"/>
      <c r="AC22" s="719"/>
      <c r="AD22" s="719"/>
    </row>
    <row r="23" spans="1:66" s="718" customFormat="1" ht="15.95" customHeight="1" x14ac:dyDescent="0.2">
      <c r="A23" s="821" t="s">
        <v>411</v>
      </c>
      <c r="B23" s="831"/>
      <c r="C23" s="831"/>
      <c r="D23" s="831"/>
      <c r="E23" s="831"/>
      <c r="F23" s="1031" t="s">
        <v>412</v>
      </c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  <c r="AA23" s="720"/>
      <c r="AB23" s="720"/>
      <c r="AC23" s="720"/>
      <c r="AD23" s="720"/>
    </row>
    <row r="24" spans="1:66" s="718" customFormat="1" ht="15.95" customHeight="1" x14ac:dyDescent="0.2">
      <c r="A24" s="821" t="s">
        <v>413</v>
      </c>
      <c r="B24" s="831">
        <v>21169</v>
      </c>
      <c r="C24" s="831">
        <v>4145</v>
      </c>
      <c r="D24" s="831">
        <v>18429</v>
      </c>
      <c r="E24" s="831">
        <v>-1405</v>
      </c>
      <c r="F24" s="1031" t="s">
        <v>414</v>
      </c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20"/>
      <c r="X24" s="720"/>
      <c r="Y24" s="720"/>
      <c r="Z24" s="720"/>
      <c r="AA24" s="720"/>
      <c r="AB24" s="720"/>
      <c r="AC24" s="720"/>
      <c r="AD24" s="720"/>
    </row>
    <row r="25" spans="1:66" s="717" customFormat="1" ht="15.95" customHeight="1" x14ac:dyDescent="0.2">
      <c r="A25" s="809" t="s">
        <v>415</v>
      </c>
      <c r="B25" s="830">
        <v>29269</v>
      </c>
      <c r="C25" s="830">
        <v>10443</v>
      </c>
      <c r="D25" s="830">
        <v>18826</v>
      </c>
      <c r="E25" s="830"/>
      <c r="F25" s="997" t="s">
        <v>434</v>
      </c>
      <c r="G25" s="719"/>
      <c r="H25" s="719"/>
      <c r="I25" s="719"/>
      <c r="J25" s="719"/>
      <c r="K25" s="719"/>
      <c r="L25" s="719"/>
      <c r="M25" s="719"/>
      <c r="N25" s="719"/>
      <c r="O25" s="719"/>
      <c r="P25" s="719"/>
      <c r="Q25" s="719"/>
      <c r="R25" s="719"/>
      <c r="S25" s="719"/>
      <c r="T25" s="719"/>
      <c r="U25" s="719"/>
      <c r="V25" s="719"/>
      <c r="W25" s="719"/>
      <c r="X25" s="719"/>
      <c r="Y25" s="719"/>
      <c r="Z25" s="719"/>
      <c r="AA25" s="719"/>
      <c r="AB25" s="719"/>
      <c r="AC25" s="719"/>
      <c r="AD25" s="719"/>
    </row>
    <row r="26" spans="1:66" s="717" customFormat="1" ht="15.95" customHeight="1" x14ac:dyDescent="0.2">
      <c r="A26" s="805" t="s">
        <v>417</v>
      </c>
      <c r="B26" s="829">
        <v>-8100</v>
      </c>
      <c r="C26" s="829">
        <v>-6298</v>
      </c>
      <c r="D26" s="829">
        <v>-397</v>
      </c>
      <c r="E26" s="829">
        <v>-1405</v>
      </c>
      <c r="F26" s="998" t="s">
        <v>435</v>
      </c>
      <c r="G26" s="719"/>
      <c r="H26" s="719"/>
      <c r="I26" s="719"/>
      <c r="J26" s="719"/>
      <c r="K26" s="719"/>
      <c r="L26" s="719"/>
      <c r="M26" s="719"/>
      <c r="N26" s="719"/>
      <c r="O26" s="719"/>
      <c r="P26" s="719"/>
      <c r="Q26" s="719"/>
      <c r="R26" s="719"/>
      <c r="S26" s="719"/>
      <c r="T26" s="719"/>
      <c r="U26" s="719"/>
      <c r="V26" s="719"/>
      <c r="W26" s="719"/>
      <c r="X26" s="719"/>
      <c r="Y26" s="719"/>
      <c r="Z26" s="719"/>
      <c r="AA26" s="719"/>
      <c r="AB26" s="719"/>
      <c r="AC26" s="719"/>
      <c r="AD26" s="719"/>
    </row>
    <row r="27" spans="1:66" s="717" customFormat="1" ht="15.95" customHeight="1" x14ac:dyDescent="0.2">
      <c r="A27" s="801" t="s">
        <v>436</v>
      </c>
      <c r="B27" s="828">
        <v>14300</v>
      </c>
      <c r="C27" s="828">
        <v>10925</v>
      </c>
      <c r="D27" s="828">
        <v>3124</v>
      </c>
      <c r="E27" s="828">
        <v>1540</v>
      </c>
      <c r="F27" s="1029" t="s">
        <v>437</v>
      </c>
      <c r="G27" s="719"/>
      <c r="H27" s="719"/>
      <c r="I27" s="719"/>
      <c r="J27" s="719"/>
      <c r="K27" s="719"/>
      <c r="L27" s="719"/>
      <c r="M27" s="719"/>
      <c r="N27" s="719"/>
      <c r="O27" s="719"/>
      <c r="P27" s="719"/>
      <c r="Q27" s="719"/>
      <c r="R27" s="719"/>
      <c r="S27" s="719"/>
      <c r="T27" s="719"/>
      <c r="U27" s="719"/>
      <c r="V27" s="719"/>
      <c r="W27" s="719"/>
      <c r="X27" s="719"/>
      <c r="Y27" s="719"/>
      <c r="Z27" s="719"/>
      <c r="AA27" s="719"/>
      <c r="AB27" s="719"/>
      <c r="AC27" s="719"/>
      <c r="AD27" s="719"/>
    </row>
    <row r="28" spans="1:66" s="717" customFormat="1" ht="15.95" customHeight="1" x14ac:dyDescent="0.2">
      <c r="A28" s="805" t="s">
        <v>438</v>
      </c>
      <c r="B28" s="829">
        <v>3482</v>
      </c>
      <c r="C28" s="829">
        <v>2225</v>
      </c>
      <c r="D28" s="829">
        <v>1109</v>
      </c>
      <c r="E28" s="829">
        <v>1437</v>
      </c>
      <c r="F28" s="998" t="s">
        <v>439</v>
      </c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  <c r="U28" s="719"/>
      <c r="V28" s="719"/>
      <c r="W28" s="719"/>
      <c r="X28" s="719"/>
      <c r="Y28" s="719"/>
      <c r="Z28" s="719"/>
      <c r="AA28" s="719"/>
      <c r="AB28" s="719"/>
      <c r="AC28" s="719"/>
      <c r="AD28" s="719"/>
    </row>
    <row r="29" spans="1:66" s="717" customFormat="1" ht="15.95" customHeight="1" x14ac:dyDescent="0.2">
      <c r="A29" s="840" t="s">
        <v>440</v>
      </c>
      <c r="B29" s="830">
        <v>6559</v>
      </c>
      <c r="C29" s="830">
        <v>6119</v>
      </c>
      <c r="D29" s="830">
        <v>337</v>
      </c>
      <c r="E29" s="830">
        <v>103</v>
      </c>
      <c r="F29" s="964" t="s">
        <v>441</v>
      </c>
      <c r="G29" s="719"/>
      <c r="H29" s="719"/>
      <c r="I29" s="719"/>
      <c r="J29" s="719"/>
      <c r="K29" s="719"/>
      <c r="L29" s="719"/>
      <c r="M29" s="719"/>
      <c r="N29" s="719"/>
      <c r="O29" s="719"/>
      <c r="P29" s="719"/>
      <c r="Q29" s="719"/>
      <c r="R29" s="719"/>
      <c r="S29" s="719"/>
      <c r="T29" s="719"/>
      <c r="U29" s="719"/>
      <c r="V29" s="719"/>
      <c r="W29" s="719"/>
      <c r="X29" s="719"/>
      <c r="Y29" s="719"/>
      <c r="Z29" s="719"/>
      <c r="AA29" s="719"/>
      <c r="AB29" s="719"/>
      <c r="AC29" s="719"/>
      <c r="AD29" s="719"/>
    </row>
    <row r="30" spans="1:66" s="841" customFormat="1" ht="15.95" customHeight="1" x14ac:dyDescent="0.2">
      <c r="A30" s="805" t="s">
        <v>127</v>
      </c>
      <c r="B30" s="829">
        <v>6559</v>
      </c>
      <c r="C30" s="829">
        <v>6119</v>
      </c>
      <c r="D30" s="829">
        <v>337</v>
      </c>
      <c r="E30" s="829">
        <v>103</v>
      </c>
      <c r="F30" s="998" t="s">
        <v>442</v>
      </c>
      <c r="G30" s="719"/>
      <c r="H30" s="719"/>
      <c r="I30" s="719"/>
      <c r="J30" s="719"/>
      <c r="K30" s="719"/>
      <c r="L30" s="719"/>
      <c r="M30" s="719"/>
      <c r="N30" s="719"/>
      <c r="O30" s="727"/>
      <c r="P30" s="727"/>
      <c r="Q30" s="727"/>
      <c r="R30" s="727"/>
      <c r="S30" s="727"/>
      <c r="T30" s="727"/>
      <c r="U30" s="727"/>
      <c r="V30" s="727"/>
      <c r="W30" s="727"/>
      <c r="X30" s="727"/>
      <c r="Y30" s="727"/>
      <c r="Z30" s="727"/>
      <c r="AA30" s="727"/>
      <c r="AB30" s="727"/>
      <c r="AC30" s="727"/>
      <c r="AD30" s="727"/>
      <c r="AE30" s="722"/>
      <c r="AF30" s="722"/>
      <c r="AG30" s="722"/>
      <c r="AH30" s="722"/>
      <c r="AI30" s="722"/>
      <c r="AJ30" s="722"/>
      <c r="AK30" s="722"/>
      <c r="AL30" s="722"/>
      <c r="AM30" s="722"/>
      <c r="AN30" s="722"/>
      <c r="AO30" s="722"/>
      <c r="AP30" s="722"/>
      <c r="AQ30" s="722"/>
      <c r="AR30" s="722"/>
      <c r="AS30" s="722"/>
      <c r="AT30" s="722"/>
      <c r="AU30" s="722"/>
      <c r="AV30" s="722"/>
      <c r="AW30" s="722"/>
      <c r="AX30" s="722"/>
      <c r="AY30" s="722"/>
      <c r="AZ30" s="722"/>
      <c r="BA30" s="722"/>
      <c r="BB30" s="722"/>
      <c r="BC30" s="722"/>
      <c r="BD30" s="722"/>
      <c r="BE30" s="722"/>
      <c r="BF30" s="722"/>
      <c r="BG30" s="722"/>
      <c r="BH30" s="722"/>
      <c r="BI30" s="722"/>
      <c r="BJ30" s="722"/>
      <c r="BK30" s="722"/>
      <c r="BL30" s="722"/>
      <c r="BM30" s="722"/>
      <c r="BN30" s="722"/>
    </row>
    <row r="31" spans="1:66" s="717" customFormat="1" ht="15.95" customHeight="1" x14ac:dyDescent="0.2">
      <c r="A31" s="809" t="s">
        <v>443</v>
      </c>
      <c r="B31" s="830"/>
      <c r="C31" s="830"/>
      <c r="D31" s="830"/>
      <c r="E31" s="830"/>
      <c r="F31" s="997" t="s">
        <v>444</v>
      </c>
      <c r="G31" s="719"/>
      <c r="H31" s="719"/>
      <c r="I31" s="719"/>
      <c r="J31" s="719"/>
      <c r="K31" s="719"/>
      <c r="L31" s="719"/>
      <c r="M31" s="719"/>
      <c r="N31" s="719"/>
      <c r="O31" s="727"/>
      <c r="P31" s="727"/>
      <c r="Q31" s="727"/>
      <c r="R31" s="727"/>
      <c r="S31" s="727"/>
      <c r="T31" s="727"/>
      <c r="U31" s="727"/>
      <c r="V31" s="727"/>
      <c r="W31" s="727"/>
      <c r="X31" s="727"/>
      <c r="Y31" s="727"/>
      <c r="Z31" s="727"/>
      <c r="AA31" s="727"/>
      <c r="AB31" s="727"/>
      <c r="AC31" s="727"/>
      <c r="AD31" s="727"/>
      <c r="AE31" s="722"/>
      <c r="AF31" s="722"/>
      <c r="AG31" s="722"/>
      <c r="AH31" s="722"/>
      <c r="AI31" s="722"/>
      <c r="AJ31" s="722"/>
      <c r="AK31" s="722"/>
      <c r="AL31" s="722"/>
      <c r="AM31" s="722"/>
      <c r="AN31" s="722"/>
      <c r="AO31" s="722"/>
      <c r="AP31" s="722"/>
      <c r="AQ31" s="722"/>
      <c r="AR31" s="722"/>
      <c r="AS31" s="722"/>
      <c r="AT31" s="722"/>
      <c r="AU31" s="722"/>
      <c r="AV31" s="722"/>
      <c r="AW31" s="722"/>
      <c r="AX31" s="722"/>
      <c r="AY31" s="722"/>
      <c r="AZ31" s="722"/>
      <c r="BA31" s="722"/>
      <c r="BB31" s="722"/>
      <c r="BC31" s="722"/>
      <c r="BD31" s="722"/>
      <c r="BE31" s="722"/>
      <c r="BF31" s="722"/>
      <c r="BG31" s="722"/>
      <c r="BH31" s="722"/>
      <c r="BI31" s="722"/>
      <c r="BJ31" s="722"/>
      <c r="BK31" s="722"/>
      <c r="BL31" s="722"/>
      <c r="BM31" s="722"/>
      <c r="BN31" s="722"/>
    </row>
    <row r="32" spans="1:66" s="717" customFormat="1" ht="15.95" customHeight="1" x14ac:dyDescent="0.2">
      <c r="A32" s="842" t="s">
        <v>445</v>
      </c>
      <c r="B32" s="829"/>
      <c r="C32" s="829"/>
      <c r="D32" s="829"/>
      <c r="E32" s="829"/>
      <c r="F32" s="1032" t="s">
        <v>446</v>
      </c>
      <c r="G32" s="719"/>
      <c r="H32" s="719"/>
      <c r="I32" s="719"/>
      <c r="J32" s="719"/>
      <c r="K32" s="719"/>
      <c r="L32" s="719"/>
      <c r="M32" s="719"/>
      <c r="N32" s="719"/>
      <c r="O32" s="727"/>
      <c r="P32" s="727"/>
      <c r="Q32" s="727"/>
      <c r="R32" s="727"/>
      <c r="S32" s="727"/>
      <c r="T32" s="727"/>
      <c r="U32" s="727"/>
      <c r="V32" s="727"/>
      <c r="W32" s="727"/>
      <c r="X32" s="727"/>
      <c r="Y32" s="727"/>
      <c r="Z32" s="727"/>
      <c r="AA32" s="727"/>
      <c r="AB32" s="727"/>
      <c r="AC32" s="727"/>
      <c r="AD32" s="727"/>
      <c r="AE32" s="722"/>
      <c r="AF32" s="722"/>
      <c r="AG32" s="722"/>
      <c r="AH32" s="722"/>
      <c r="AI32" s="722"/>
      <c r="AJ32" s="722"/>
      <c r="AK32" s="722"/>
      <c r="AL32" s="722"/>
      <c r="AM32" s="722"/>
      <c r="AN32" s="722"/>
      <c r="AO32" s="722"/>
      <c r="AP32" s="722"/>
      <c r="AQ32" s="722"/>
      <c r="AR32" s="722"/>
      <c r="AS32" s="722"/>
      <c r="AT32" s="722"/>
      <c r="AU32" s="722"/>
      <c r="AV32" s="722"/>
      <c r="AW32" s="722"/>
      <c r="AX32" s="722"/>
      <c r="AY32" s="722"/>
      <c r="AZ32" s="722"/>
      <c r="BA32" s="722"/>
      <c r="BB32" s="722"/>
      <c r="BC32" s="722"/>
      <c r="BD32" s="722"/>
      <c r="BE32" s="722"/>
      <c r="BF32" s="722"/>
      <c r="BG32" s="722"/>
      <c r="BH32" s="722"/>
      <c r="BI32" s="722"/>
      <c r="BJ32" s="722"/>
      <c r="BK32" s="722"/>
      <c r="BL32" s="722"/>
      <c r="BM32" s="722"/>
      <c r="BN32" s="722"/>
    </row>
    <row r="33" spans="1:66" s="722" customFormat="1" ht="15.95" customHeight="1" x14ac:dyDescent="0.2">
      <c r="A33" s="843" t="s">
        <v>447</v>
      </c>
      <c r="B33" s="830">
        <v>19</v>
      </c>
      <c r="C33" s="830">
        <v>11</v>
      </c>
      <c r="D33" s="830">
        <v>8</v>
      </c>
      <c r="E33" s="830"/>
      <c r="F33" s="1033" t="s">
        <v>448</v>
      </c>
      <c r="G33" s="719"/>
      <c r="H33" s="719"/>
      <c r="I33" s="719"/>
      <c r="J33" s="719"/>
      <c r="K33" s="719"/>
      <c r="L33" s="719"/>
      <c r="M33" s="719"/>
      <c r="N33" s="719"/>
      <c r="O33" s="727"/>
      <c r="P33" s="727"/>
      <c r="Q33" s="727"/>
      <c r="R33" s="727"/>
      <c r="S33" s="727"/>
      <c r="T33" s="727"/>
      <c r="U33" s="727"/>
      <c r="V33" s="727"/>
      <c r="W33" s="727"/>
      <c r="X33" s="727"/>
      <c r="Y33" s="727"/>
      <c r="Z33" s="727"/>
      <c r="AA33" s="727"/>
      <c r="AB33" s="727"/>
      <c r="AC33" s="727"/>
      <c r="AD33" s="727"/>
    </row>
    <row r="34" spans="1:66" s="717" customFormat="1" ht="15.95" customHeight="1" x14ac:dyDescent="0.2">
      <c r="A34" s="822" t="s">
        <v>449</v>
      </c>
      <c r="B34" s="844">
        <v>4240</v>
      </c>
      <c r="C34" s="844">
        <v>2570</v>
      </c>
      <c r="D34" s="844">
        <v>1670</v>
      </c>
      <c r="E34" s="844">
        <v>0</v>
      </c>
      <c r="F34" s="1034" t="s">
        <v>450</v>
      </c>
      <c r="G34" s="719"/>
      <c r="H34" s="719"/>
      <c r="I34" s="719"/>
      <c r="J34" s="719"/>
      <c r="K34" s="719"/>
      <c r="L34" s="719"/>
      <c r="M34" s="719"/>
      <c r="N34" s="719"/>
      <c r="O34" s="727"/>
      <c r="P34" s="727"/>
      <c r="Q34" s="727"/>
      <c r="R34" s="727"/>
      <c r="S34" s="727"/>
      <c r="T34" s="727"/>
      <c r="U34" s="727"/>
      <c r="V34" s="727"/>
      <c r="W34" s="727"/>
      <c r="X34" s="727"/>
      <c r="Y34" s="727"/>
      <c r="Z34" s="727"/>
      <c r="AA34" s="727"/>
      <c r="AB34" s="727"/>
      <c r="AC34" s="727"/>
      <c r="AD34" s="727"/>
      <c r="AE34" s="722"/>
      <c r="AF34" s="722"/>
      <c r="AG34" s="722"/>
      <c r="AH34" s="722"/>
      <c r="AI34" s="722"/>
      <c r="AJ34" s="722"/>
      <c r="AK34" s="722"/>
      <c r="AL34" s="722"/>
      <c r="AM34" s="722"/>
      <c r="AN34" s="722"/>
      <c r="AO34" s="722"/>
      <c r="AP34" s="722"/>
      <c r="AQ34" s="722"/>
      <c r="AR34" s="722"/>
      <c r="AS34" s="722"/>
      <c r="AT34" s="722"/>
      <c r="AU34" s="722"/>
      <c r="AV34" s="722"/>
      <c r="AW34" s="722"/>
      <c r="AX34" s="722"/>
      <c r="AY34" s="722"/>
      <c r="AZ34" s="722"/>
      <c r="BA34" s="722"/>
      <c r="BB34" s="722"/>
      <c r="BC34" s="722"/>
      <c r="BD34" s="722"/>
      <c r="BE34" s="722"/>
      <c r="BF34" s="722"/>
      <c r="BG34" s="722"/>
      <c r="BH34" s="722"/>
      <c r="BI34" s="722"/>
      <c r="BJ34" s="722"/>
      <c r="BK34" s="722"/>
      <c r="BL34" s="722"/>
      <c r="BM34" s="722"/>
      <c r="BN34" s="722"/>
    </row>
    <row r="35" spans="1:66" s="717" customFormat="1" ht="15" customHeight="1" x14ac:dyDescent="0.2">
      <c r="A35" s="845"/>
      <c r="B35" s="846"/>
      <c r="C35" s="846"/>
      <c r="D35" s="847"/>
      <c r="E35" s="847"/>
      <c r="F35" s="1035"/>
      <c r="G35" s="719"/>
      <c r="H35" s="719"/>
      <c r="I35" s="719"/>
      <c r="J35" s="719"/>
      <c r="K35" s="719"/>
      <c r="L35" s="719"/>
      <c r="M35" s="719"/>
      <c r="N35" s="719"/>
      <c r="O35" s="727"/>
      <c r="P35" s="727"/>
      <c r="Q35" s="727"/>
      <c r="R35" s="727"/>
      <c r="S35" s="727"/>
      <c r="T35" s="727"/>
      <c r="U35" s="727"/>
      <c r="V35" s="727"/>
      <c r="W35" s="727"/>
      <c r="X35" s="727"/>
      <c r="Y35" s="727"/>
      <c r="Z35" s="727"/>
      <c r="AA35" s="727"/>
      <c r="AB35" s="727"/>
      <c r="AC35" s="727"/>
      <c r="AD35" s="727"/>
      <c r="AE35" s="722"/>
      <c r="AF35" s="722"/>
      <c r="AG35" s="722"/>
      <c r="AH35" s="722"/>
      <c r="AI35" s="722"/>
      <c r="AJ35" s="722"/>
      <c r="AK35" s="722"/>
      <c r="AL35" s="722"/>
      <c r="AM35" s="722"/>
      <c r="AN35" s="722"/>
      <c r="AO35" s="722"/>
      <c r="AP35" s="722"/>
      <c r="AQ35" s="722"/>
      <c r="AR35" s="722"/>
      <c r="AS35" s="722"/>
      <c r="AT35" s="722"/>
      <c r="AU35" s="722"/>
      <c r="AV35" s="722"/>
      <c r="AW35" s="722"/>
      <c r="AX35" s="722"/>
      <c r="AY35" s="722"/>
      <c r="AZ35" s="722"/>
      <c r="BA35" s="722"/>
      <c r="BB35" s="722"/>
      <c r="BC35" s="722"/>
      <c r="BD35" s="722"/>
      <c r="BE35" s="722"/>
      <c r="BF35" s="722"/>
      <c r="BG35" s="722"/>
      <c r="BH35" s="722"/>
      <c r="BI35" s="722"/>
      <c r="BJ35" s="722"/>
      <c r="BK35" s="722"/>
      <c r="BL35" s="722"/>
      <c r="BM35" s="722"/>
      <c r="BN35" s="722"/>
    </row>
    <row r="36" spans="1:66" s="717" customFormat="1" ht="15" customHeight="1" x14ac:dyDescent="0.2">
      <c r="A36" s="719"/>
      <c r="B36" s="719"/>
      <c r="C36" s="719"/>
      <c r="D36" s="719"/>
      <c r="E36" s="719"/>
      <c r="F36" s="1008"/>
      <c r="G36" s="719"/>
      <c r="H36" s="719"/>
      <c r="I36" s="719"/>
      <c r="J36" s="719"/>
      <c r="K36" s="719"/>
      <c r="L36" s="719"/>
      <c r="M36" s="719"/>
      <c r="N36" s="719"/>
      <c r="O36" s="727"/>
      <c r="P36" s="727"/>
      <c r="Q36" s="727"/>
      <c r="R36" s="727"/>
      <c r="S36" s="727"/>
      <c r="T36" s="727"/>
      <c r="U36" s="727"/>
      <c r="V36" s="727"/>
      <c r="W36" s="727"/>
      <c r="X36" s="727"/>
      <c r="Y36" s="727"/>
      <c r="Z36" s="727"/>
      <c r="AA36" s="727"/>
      <c r="AB36" s="727"/>
      <c r="AC36" s="727"/>
      <c r="AD36" s="727"/>
      <c r="AE36" s="722"/>
      <c r="AF36" s="722"/>
      <c r="AG36" s="722"/>
      <c r="AH36" s="722"/>
      <c r="AI36" s="722"/>
      <c r="AJ36" s="722"/>
      <c r="AK36" s="722"/>
      <c r="AL36" s="722"/>
      <c r="AM36" s="722"/>
      <c r="AN36" s="722"/>
      <c r="AO36" s="722"/>
      <c r="AP36" s="722"/>
      <c r="AQ36" s="722"/>
      <c r="AR36" s="722"/>
      <c r="AS36" s="722"/>
      <c r="AT36" s="722"/>
      <c r="AU36" s="722"/>
      <c r="AV36" s="722"/>
      <c r="AW36" s="722"/>
      <c r="AX36" s="722"/>
      <c r="AY36" s="722"/>
      <c r="AZ36" s="722"/>
      <c r="BA36" s="722"/>
      <c r="BB36" s="722"/>
      <c r="BC36" s="722"/>
      <c r="BD36" s="722"/>
      <c r="BE36" s="722"/>
      <c r="BF36" s="722"/>
      <c r="BG36" s="722"/>
      <c r="BH36" s="722"/>
      <c r="BI36" s="722"/>
      <c r="BJ36" s="722"/>
      <c r="BK36" s="722"/>
      <c r="BL36" s="722"/>
      <c r="BM36" s="722"/>
      <c r="BN36" s="722"/>
    </row>
    <row r="37" spans="1:66" s="717" customFormat="1" ht="15" customHeight="1" x14ac:dyDescent="0.25">
      <c r="A37" s="721" t="s">
        <v>3</v>
      </c>
      <c r="B37" s="719"/>
      <c r="C37" s="719"/>
      <c r="D37" s="848"/>
      <c r="E37" s="848"/>
      <c r="F37" s="985" t="s">
        <v>5</v>
      </c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19"/>
      <c r="R37" s="719"/>
      <c r="S37" s="719"/>
      <c r="T37" s="719"/>
      <c r="U37" s="719"/>
      <c r="V37" s="719"/>
      <c r="W37" s="719"/>
      <c r="X37" s="719"/>
      <c r="Y37" s="719"/>
      <c r="Z37" s="719"/>
      <c r="AA37" s="719"/>
      <c r="AB37" s="719"/>
      <c r="AC37" s="719"/>
      <c r="AD37" s="719"/>
    </row>
    <row r="38" spans="1:66" s="717" customFormat="1" ht="15" customHeight="1" x14ac:dyDescent="0.2">
      <c r="A38" s="1058" t="s">
        <v>365</v>
      </c>
      <c r="B38" s="1068" t="s">
        <v>571</v>
      </c>
      <c r="C38" s="1071" t="s">
        <v>591</v>
      </c>
      <c r="D38" s="1072"/>
      <c r="E38" s="1073"/>
      <c r="F38" s="1065" t="s">
        <v>366</v>
      </c>
      <c r="G38" s="719"/>
      <c r="H38" s="719"/>
      <c r="I38" s="719"/>
      <c r="J38" s="719"/>
      <c r="K38" s="719"/>
      <c r="L38" s="719"/>
      <c r="M38" s="719"/>
      <c r="N38" s="719"/>
    </row>
    <row r="39" spans="1:66" s="717" customFormat="1" ht="15" customHeight="1" x14ac:dyDescent="0.2">
      <c r="A39" s="1059"/>
      <c r="B39" s="1069"/>
      <c r="C39" s="1068" t="s">
        <v>423</v>
      </c>
      <c r="D39" s="1068" t="s">
        <v>424</v>
      </c>
      <c r="E39" s="1068" t="s">
        <v>425</v>
      </c>
      <c r="F39" s="1066"/>
      <c r="G39" s="719"/>
      <c r="H39" s="719"/>
      <c r="I39" s="719"/>
      <c r="J39" s="719"/>
      <c r="K39" s="719"/>
      <c r="L39" s="719"/>
      <c r="M39" s="719"/>
      <c r="N39" s="719"/>
      <c r="O39" s="719"/>
      <c r="P39" s="719"/>
      <c r="Q39" s="719"/>
      <c r="R39" s="719"/>
      <c r="S39" s="719"/>
      <c r="T39" s="719"/>
      <c r="U39" s="719"/>
      <c r="V39" s="719"/>
      <c r="W39" s="719"/>
      <c r="X39" s="719"/>
      <c r="Y39" s="719"/>
      <c r="Z39" s="719"/>
      <c r="AA39" s="719"/>
      <c r="AB39" s="719"/>
      <c r="AC39" s="719"/>
      <c r="AD39" s="719"/>
    </row>
    <row r="40" spans="1:66" s="717" customFormat="1" ht="15" customHeight="1" x14ac:dyDescent="0.2">
      <c r="A40" s="1059"/>
      <c r="B40" s="1069"/>
      <c r="C40" s="1077"/>
      <c r="D40" s="1077"/>
      <c r="E40" s="1077"/>
      <c r="F40" s="1066"/>
      <c r="G40" s="719"/>
      <c r="H40" s="719"/>
      <c r="I40" s="719"/>
      <c r="J40" s="719"/>
      <c r="K40" s="719"/>
      <c r="L40" s="719"/>
      <c r="M40" s="719"/>
      <c r="N40" s="719"/>
      <c r="O40" s="719"/>
      <c r="P40" s="719"/>
      <c r="Q40" s="719"/>
      <c r="R40" s="719"/>
      <c r="S40" s="719"/>
      <c r="T40" s="719"/>
      <c r="U40" s="719"/>
      <c r="V40" s="719"/>
      <c r="W40" s="719"/>
      <c r="X40" s="719"/>
      <c r="Y40" s="719"/>
      <c r="Z40" s="719"/>
      <c r="AA40" s="719"/>
      <c r="AB40" s="719"/>
      <c r="AC40" s="719"/>
      <c r="AD40" s="719"/>
    </row>
    <row r="41" spans="1:66" s="717" customFormat="1" ht="15" customHeight="1" x14ac:dyDescent="0.2">
      <c r="A41" s="1059"/>
      <c r="B41" s="1069"/>
      <c r="C41" s="1077"/>
      <c r="D41" s="1077"/>
      <c r="E41" s="1077"/>
      <c r="F41" s="1066"/>
      <c r="G41" s="719"/>
      <c r="H41" s="719"/>
      <c r="I41" s="719"/>
      <c r="J41" s="719"/>
      <c r="K41" s="719"/>
      <c r="L41" s="719"/>
      <c r="M41" s="719"/>
      <c r="N41" s="719"/>
      <c r="O41" s="719"/>
      <c r="P41" s="719"/>
      <c r="Q41" s="719"/>
      <c r="R41" s="719"/>
      <c r="S41" s="719"/>
      <c r="T41" s="719"/>
      <c r="U41" s="719"/>
      <c r="V41" s="719"/>
      <c r="W41" s="719"/>
      <c r="X41" s="719"/>
      <c r="Y41" s="719"/>
      <c r="Z41" s="719"/>
      <c r="AA41" s="719"/>
      <c r="AB41" s="719"/>
      <c r="AC41" s="719"/>
      <c r="AD41" s="719"/>
    </row>
    <row r="42" spans="1:66" s="717" customFormat="1" ht="15" customHeight="1" x14ac:dyDescent="0.2">
      <c r="A42" s="1059"/>
      <c r="B42" s="1069"/>
      <c r="C42" s="1036" t="s">
        <v>426</v>
      </c>
      <c r="D42" s="1036" t="s">
        <v>427</v>
      </c>
      <c r="E42" s="1036" t="s">
        <v>428</v>
      </c>
      <c r="F42" s="1066"/>
      <c r="G42" s="719"/>
      <c r="H42" s="719"/>
      <c r="I42" s="719"/>
      <c r="J42" s="719"/>
      <c r="K42" s="719"/>
      <c r="L42" s="719"/>
      <c r="M42" s="719"/>
      <c r="N42" s="719"/>
      <c r="O42" s="719"/>
      <c r="P42" s="719"/>
      <c r="Q42" s="719"/>
      <c r="R42" s="719"/>
      <c r="S42" s="719"/>
      <c r="T42" s="719"/>
      <c r="U42" s="719"/>
      <c r="V42" s="719"/>
      <c r="W42" s="719"/>
      <c r="X42" s="719"/>
      <c r="Y42" s="719"/>
      <c r="Z42" s="719"/>
      <c r="AA42" s="719"/>
      <c r="AB42" s="719"/>
      <c r="AC42" s="719"/>
      <c r="AD42" s="719"/>
    </row>
    <row r="43" spans="1:66" s="717" customFormat="1" ht="15" customHeight="1" x14ac:dyDescent="0.2">
      <c r="A43" s="1076"/>
      <c r="B43" s="1070"/>
      <c r="C43" s="849"/>
      <c r="D43" s="849"/>
      <c r="E43" s="849"/>
      <c r="F43" s="1067"/>
      <c r="G43" s="719"/>
      <c r="H43" s="719"/>
      <c r="I43" s="719"/>
      <c r="J43" s="719"/>
      <c r="K43" s="719"/>
      <c r="L43" s="719"/>
      <c r="M43" s="719"/>
      <c r="N43" s="719"/>
      <c r="O43" s="719"/>
      <c r="P43" s="719"/>
      <c r="Q43" s="719"/>
      <c r="R43" s="719"/>
      <c r="S43" s="719"/>
      <c r="T43" s="719"/>
      <c r="U43" s="719"/>
      <c r="V43" s="719"/>
      <c r="W43" s="719"/>
      <c r="X43" s="719"/>
      <c r="Y43" s="719"/>
      <c r="Z43" s="719"/>
      <c r="AA43" s="719"/>
      <c r="AB43" s="719"/>
      <c r="AC43" s="719"/>
      <c r="AD43" s="719"/>
    </row>
    <row r="44" spans="1:66" s="717" customFormat="1" ht="15.95" customHeight="1" x14ac:dyDescent="0.2">
      <c r="A44" s="838" t="s">
        <v>429</v>
      </c>
      <c r="B44" s="839"/>
      <c r="C44" s="839"/>
      <c r="D44" s="850"/>
      <c r="E44" s="850"/>
      <c r="F44" s="999" t="s">
        <v>430</v>
      </c>
      <c r="G44" s="719"/>
      <c r="H44" s="719"/>
      <c r="I44" s="719"/>
      <c r="J44" s="719"/>
      <c r="K44" s="719"/>
      <c r="L44" s="719"/>
      <c r="M44" s="719"/>
      <c r="N44" s="719"/>
      <c r="O44" s="719"/>
      <c r="P44" s="719"/>
      <c r="Q44" s="719"/>
      <c r="R44" s="719"/>
      <c r="S44" s="719"/>
      <c r="T44" s="719"/>
      <c r="U44" s="719"/>
      <c r="V44" s="719"/>
      <c r="W44" s="719"/>
      <c r="X44" s="719"/>
      <c r="Y44" s="719"/>
      <c r="Z44" s="719"/>
      <c r="AA44" s="719"/>
      <c r="AB44" s="719"/>
      <c r="AC44" s="719"/>
      <c r="AD44" s="719"/>
    </row>
    <row r="45" spans="1:66" s="717" customFormat="1" ht="15.95" customHeight="1" x14ac:dyDescent="0.2">
      <c r="A45" s="801" t="s">
        <v>388</v>
      </c>
      <c r="B45" s="828"/>
      <c r="C45" s="828"/>
      <c r="D45" s="851"/>
      <c r="E45" s="851"/>
      <c r="F45" s="1029" t="s">
        <v>389</v>
      </c>
      <c r="G45" s="719"/>
      <c r="H45" s="719"/>
      <c r="I45" s="719"/>
      <c r="J45" s="719"/>
      <c r="K45" s="719"/>
      <c r="L45" s="719"/>
      <c r="M45" s="719"/>
      <c r="N45" s="719"/>
      <c r="O45" s="719"/>
      <c r="P45" s="719"/>
      <c r="Q45" s="719"/>
      <c r="R45" s="719"/>
      <c r="S45" s="719"/>
      <c r="T45" s="719"/>
      <c r="U45" s="719"/>
      <c r="V45" s="719"/>
      <c r="W45" s="719"/>
      <c r="X45" s="719"/>
      <c r="Y45" s="719"/>
      <c r="Z45" s="719"/>
      <c r="AA45" s="719"/>
      <c r="AB45" s="719"/>
      <c r="AC45" s="719"/>
      <c r="AD45" s="719"/>
    </row>
    <row r="46" spans="1:66" s="717" customFormat="1" ht="15.95" customHeight="1" x14ac:dyDescent="0.2">
      <c r="A46" s="805" t="s">
        <v>390</v>
      </c>
      <c r="B46" s="829"/>
      <c r="C46" s="829"/>
      <c r="D46" s="852"/>
      <c r="E46" s="852"/>
      <c r="F46" s="998" t="s">
        <v>451</v>
      </c>
      <c r="G46" s="719"/>
      <c r="H46" s="719"/>
      <c r="I46" s="719"/>
      <c r="J46" s="719"/>
      <c r="K46" s="719"/>
      <c r="L46" s="719"/>
      <c r="M46" s="719"/>
      <c r="N46" s="719"/>
      <c r="O46" s="719"/>
      <c r="P46" s="719"/>
      <c r="Q46" s="719"/>
      <c r="R46" s="719"/>
      <c r="S46" s="719"/>
      <c r="T46" s="719"/>
      <c r="U46" s="719"/>
      <c r="V46" s="719"/>
      <c r="W46" s="719"/>
      <c r="X46" s="719"/>
      <c r="Y46" s="719"/>
      <c r="Z46" s="719"/>
      <c r="AA46" s="719"/>
      <c r="AB46" s="719"/>
      <c r="AC46" s="719"/>
      <c r="AD46" s="719"/>
    </row>
    <row r="47" spans="1:66" s="717" customFormat="1" ht="15.95" customHeight="1" x14ac:dyDescent="0.2">
      <c r="A47" s="809" t="s">
        <v>392</v>
      </c>
      <c r="B47" s="830"/>
      <c r="C47" s="830"/>
      <c r="D47" s="853"/>
      <c r="E47" s="853"/>
      <c r="F47" s="964"/>
      <c r="G47" s="719"/>
      <c r="H47" s="719"/>
      <c r="I47" s="719"/>
      <c r="J47" s="719"/>
      <c r="K47" s="719"/>
      <c r="L47" s="719"/>
      <c r="M47" s="719"/>
      <c r="N47" s="719"/>
      <c r="O47" s="719"/>
      <c r="P47" s="719"/>
      <c r="Q47" s="719"/>
      <c r="R47" s="719"/>
      <c r="S47" s="719"/>
      <c r="T47" s="719"/>
      <c r="U47" s="719"/>
      <c r="V47" s="719"/>
      <c r="W47" s="719"/>
      <c r="X47" s="719"/>
      <c r="Y47" s="719"/>
      <c r="Z47" s="719"/>
      <c r="AA47" s="719"/>
      <c r="AB47" s="719"/>
      <c r="AC47" s="719"/>
      <c r="AD47" s="719"/>
    </row>
    <row r="48" spans="1:66" s="717" customFormat="1" ht="15.95" customHeight="1" x14ac:dyDescent="0.2">
      <c r="A48" s="809" t="s">
        <v>80</v>
      </c>
      <c r="B48" s="830"/>
      <c r="C48" s="830"/>
      <c r="D48" s="853"/>
      <c r="E48" s="853"/>
      <c r="F48" s="964" t="s">
        <v>452</v>
      </c>
      <c r="G48" s="719"/>
      <c r="H48" s="719"/>
      <c r="I48" s="719"/>
      <c r="J48" s="719"/>
      <c r="K48" s="719"/>
      <c r="L48" s="719"/>
      <c r="M48" s="719"/>
      <c r="N48" s="719"/>
      <c r="O48" s="719"/>
      <c r="P48" s="719"/>
      <c r="Q48" s="719"/>
      <c r="R48" s="719"/>
      <c r="S48" s="719"/>
      <c r="T48" s="719"/>
      <c r="U48" s="719"/>
      <c r="V48" s="719"/>
      <c r="W48" s="719"/>
      <c r="X48" s="719"/>
      <c r="Y48" s="719"/>
      <c r="Z48" s="719"/>
      <c r="AA48" s="719"/>
      <c r="AB48" s="719"/>
      <c r="AC48" s="719"/>
      <c r="AD48" s="719"/>
    </row>
    <row r="49" spans="1:66" s="718" customFormat="1" ht="15.95" customHeight="1" x14ac:dyDescent="0.2">
      <c r="A49" s="817" t="s">
        <v>400</v>
      </c>
      <c r="B49" s="832"/>
      <c r="C49" s="832"/>
      <c r="D49" s="854"/>
      <c r="E49" s="855"/>
      <c r="F49" s="1030"/>
      <c r="G49" s="720"/>
      <c r="H49" s="720"/>
      <c r="I49" s="720"/>
      <c r="J49" s="720"/>
      <c r="K49" s="720"/>
      <c r="L49" s="720"/>
      <c r="M49" s="720"/>
      <c r="N49" s="720"/>
      <c r="O49" s="720"/>
      <c r="P49" s="720"/>
      <c r="Q49" s="720"/>
      <c r="R49" s="720"/>
      <c r="S49" s="720"/>
      <c r="T49" s="720"/>
      <c r="U49" s="720"/>
      <c r="V49" s="720"/>
      <c r="W49" s="720"/>
      <c r="X49" s="720"/>
      <c r="Y49" s="720"/>
      <c r="Z49" s="720"/>
      <c r="AA49" s="720"/>
      <c r="AB49" s="720"/>
      <c r="AC49" s="720"/>
      <c r="AD49" s="720"/>
    </row>
    <row r="50" spans="1:66" s="718" customFormat="1" ht="15.95" customHeight="1" x14ac:dyDescent="0.2">
      <c r="A50" s="817" t="s">
        <v>401</v>
      </c>
      <c r="B50" s="832"/>
      <c r="C50" s="832"/>
      <c r="D50" s="854"/>
      <c r="E50" s="855"/>
      <c r="F50" s="1030" t="s">
        <v>402</v>
      </c>
      <c r="G50" s="720"/>
      <c r="H50" s="720"/>
      <c r="I50" s="720"/>
      <c r="J50" s="720"/>
      <c r="K50" s="720"/>
      <c r="L50" s="720"/>
      <c r="M50" s="720"/>
      <c r="N50" s="720"/>
      <c r="O50" s="720"/>
      <c r="P50" s="720"/>
      <c r="Q50" s="720"/>
      <c r="R50" s="720"/>
      <c r="S50" s="720"/>
      <c r="T50" s="720"/>
      <c r="U50" s="720"/>
      <c r="V50" s="720"/>
      <c r="W50" s="720"/>
      <c r="X50" s="720"/>
      <c r="Y50" s="720"/>
      <c r="Z50" s="720"/>
      <c r="AA50" s="720"/>
      <c r="AB50" s="720"/>
      <c r="AC50" s="720"/>
      <c r="AD50" s="720"/>
    </row>
    <row r="51" spans="1:66" s="717" customFormat="1" ht="15.95" customHeight="1" x14ac:dyDescent="0.2">
      <c r="A51" s="809" t="s">
        <v>431</v>
      </c>
      <c r="B51" s="830"/>
      <c r="C51" s="830"/>
      <c r="D51" s="856"/>
      <c r="E51" s="853"/>
      <c r="F51" s="964"/>
      <c r="G51" s="719"/>
      <c r="H51" s="719"/>
      <c r="I51" s="719"/>
      <c r="J51" s="719"/>
      <c r="K51" s="719"/>
      <c r="L51" s="719"/>
      <c r="M51" s="719"/>
      <c r="N51" s="719"/>
      <c r="O51" s="719"/>
      <c r="P51" s="719"/>
      <c r="Q51" s="719"/>
      <c r="R51" s="719"/>
      <c r="S51" s="719"/>
      <c r="T51" s="719"/>
      <c r="U51" s="719"/>
      <c r="V51" s="719"/>
      <c r="W51" s="719"/>
      <c r="X51" s="719"/>
      <c r="Y51" s="719"/>
      <c r="Z51" s="719"/>
      <c r="AA51" s="719"/>
      <c r="AB51" s="719"/>
      <c r="AC51" s="719"/>
      <c r="AD51" s="719"/>
    </row>
    <row r="52" spans="1:66" s="717" customFormat="1" ht="15.95" customHeight="1" x14ac:dyDescent="0.2">
      <c r="A52" s="809" t="s">
        <v>117</v>
      </c>
      <c r="B52" s="830"/>
      <c r="C52" s="830"/>
      <c r="D52" s="856"/>
      <c r="E52" s="853"/>
      <c r="F52" s="964" t="s">
        <v>404</v>
      </c>
      <c r="G52" s="719"/>
      <c r="H52" s="719"/>
      <c r="I52" s="719"/>
      <c r="J52" s="719"/>
      <c r="K52" s="719"/>
      <c r="L52" s="719"/>
      <c r="M52" s="719"/>
      <c r="N52" s="719"/>
      <c r="O52" s="719"/>
      <c r="P52" s="719"/>
      <c r="Q52" s="719"/>
      <c r="R52" s="719"/>
      <c r="S52" s="719"/>
      <c r="T52" s="719"/>
      <c r="U52" s="719"/>
      <c r="V52" s="719"/>
      <c r="W52" s="719"/>
      <c r="X52" s="719"/>
      <c r="Y52" s="719"/>
      <c r="Z52" s="719"/>
      <c r="AA52" s="719"/>
      <c r="AB52" s="719"/>
      <c r="AC52" s="719"/>
      <c r="AD52" s="719"/>
    </row>
    <row r="53" spans="1:66" s="717" customFormat="1" ht="15.95" customHeight="1" x14ac:dyDescent="0.2">
      <c r="A53" s="805" t="s">
        <v>118</v>
      </c>
      <c r="B53" s="829"/>
      <c r="C53" s="829"/>
      <c r="D53" s="857"/>
      <c r="E53" s="852"/>
      <c r="F53" s="998" t="s">
        <v>432</v>
      </c>
      <c r="G53" s="719"/>
      <c r="H53" s="719"/>
      <c r="I53" s="719"/>
      <c r="J53" s="719"/>
      <c r="K53" s="719"/>
      <c r="L53" s="719"/>
      <c r="M53" s="719"/>
      <c r="N53" s="719"/>
      <c r="O53" s="719"/>
      <c r="P53" s="719"/>
      <c r="Q53" s="719"/>
      <c r="R53" s="719"/>
      <c r="S53" s="719"/>
      <c r="T53" s="719"/>
      <c r="U53" s="719"/>
      <c r="V53" s="719"/>
      <c r="W53" s="719"/>
      <c r="X53" s="719"/>
      <c r="Y53" s="719"/>
      <c r="Z53" s="719"/>
      <c r="AA53" s="719"/>
      <c r="AB53" s="719"/>
      <c r="AC53" s="719"/>
      <c r="AD53" s="719"/>
    </row>
    <row r="54" spans="1:66" s="717" customFormat="1" ht="15.95" customHeight="1" x14ac:dyDescent="0.2">
      <c r="A54" s="809" t="s">
        <v>119</v>
      </c>
      <c r="B54" s="830"/>
      <c r="C54" s="830"/>
      <c r="D54" s="856"/>
      <c r="E54" s="853"/>
      <c r="F54" s="997" t="s">
        <v>433</v>
      </c>
      <c r="G54" s="719"/>
      <c r="H54" s="719"/>
      <c r="I54" s="719"/>
      <c r="J54" s="719"/>
      <c r="K54" s="719"/>
      <c r="L54" s="719"/>
      <c r="M54" s="719"/>
      <c r="N54" s="719"/>
      <c r="O54" s="719"/>
      <c r="P54" s="719"/>
      <c r="Q54" s="719"/>
      <c r="R54" s="719"/>
      <c r="S54" s="719"/>
      <c r="T54" s="719"/>
      <c r="U54" s="719"/>
      <c r="V54" s="719"/>
      <c r="W54" s="719"/>
      <c r="X54" s="719"/>
      <c r="Y54" s="719"/>
      <c r="Z54" s="719"/>
      <c r="AA54" s="719"/>
      <c r="AB54" s="719"/>
      <c r="AC54" s="719"/>
      <c r="AD54" s="719"/>
    </row>
    <row r="55" spans="1:66" s="718" customFormat="1" ht="15.95" customHeight="1" x14ac:dyDescent="0.2">
      <c r="A55" s="821" t="s">
        <v>411</v>
      </c>
      <c r="B55" s="831"/>
      <c r="C55" s="831"/>
      <c r="D55" s="858"/>
      <c r="E55" s="859"/>
      <c r="F55" s="1031" t="s">
        <v>453</v>
      </c>
      <c r="G55" s="720"/>
      <c r="H55" s="720"/>
      <c r="I55" s="720"/>
      <c r="J55" s="720"/>
      <c r="K55" s="720"/>
      <c r="L55" s="720"/>
      <c r="M55" s="720"/>
      <c r="N55" s="720"/>
      <c r="O55" s="720"/>
      <c r="P55" s="720"/>
      <c r="Q55" s="720"/>
      <c r="R55" s="720"/>
      <c r="S55" s="720"/>
      <c r="T55" s="720"/>
      <c r="U55" s="720"/>
      <c r="V55" s="720"/>
      <c r="W55" s="720"/>
      <c r="X55" s="720"/>
      <c r="Y55" s="720"/>
      <c r="Z55" s="720"/>
      <c r="AA55" s="720"/>
      <c r="AB55" s="720"/>
      <c r="AC55" s="720"/>
      <c r="AD55" s="720"/>
    </row>
    <row r="56" spans="1:66" s="718" customFormat="1" ht="15.95" customHeight="1" x14ac:dyDescent="0.2">
      <c r="A56" s="821" t="s">
        <v>413</v>
      </c>
      <c r="B56" s="831"/>
      <c r="C56" s="831"/>
      <c r="D56" s="858"/>
      <c r="E56" s="859"/>
      <c r="F56" s="1031" t="s">
        <v>414</v>
      </c>
      <c r="G56" s="720"/>
      <c r="H56" s="720"/>
      <c r="I56" s="720"/>
      <c r="J56" s="720"/>
      <c r="K56" s="720"/>
      <c r="L56" s="720"/>
      <c r="M56" s="720"/>
      <c r="N56" s="720"/>
      <c r="O56" s="720"/>
      <c r="P56" s="720"/>
      <c r="Q56" s="720"/>
      <c r="R56" s="720"/>
      <c r="S56" s="720"/>
      <c r="T56" s="720"/>
      <c r="U56" s="720"/>
      <c r="V56" s="720"/>
      <c r="W56" s="720"/>
      <c r="X56" s="720"/>
      <c r="Y56" s="720"/>
      <c r="Z56" s="720"/>
      <c r="AA56" s="720"/>
      <c r="AB56" s="720"/>
      <c r="AC56" s="720"/>
      <c r="AD56" s="720"/>
    </row>
    <row r="57" spans="1:66" s="717" customFormat="1" ht="15.95" customHeight="1" x14ac:dyDescent="0.2">
      <c r="A57" s="809" t="s">
        <v>415</v>
      </c>
      <c r="B57" s="830"/>
      <c r="C57" s="830"/>
      <c r="D57" s="853"/>
      <c r="E57" s="853"/>
      <c r="F57" s="997" t="s">
        <v>434</v>
      </c>
      <c r="G57" s="719"/>
      <c r="H57" s="719"/>
      <c r="I57" s="719"/>
      <c r="J57" s="719"/>
      <c r="K57" s="719"/>
      <c r="L57" s="719"/>
      <c r="M57" s="719"/>
      <c r="N57" s="719"/>
      <c r="O57" s="719"/>
      <c r="P57" s="719"/>
      <c r="Q57" s="719"/>
      <c r="R57" s="719"/>
      <c r="S57" s="719"/>
      <c r="T57" s="719"/>
      <c r="U57" s="719"/>
      <c r="V57" s="719"/>
      <c r="W57" s="719"/>
      <c r="X57" s="719"/>
      <c r="Y57" s="719"/>
      <c r="Z57" s="719"/>
      <c r="AA57" s="719"/>
      <c r="AB57" s="719"/>
      <c r="AC57" s="719"/>
      <c r="AD57" s="719"/>
    </row>
    <row r="58" spans="1:66" s="717" customFormat="1" ht="15.95" customHeight="1" x14ac:dyDescent="0.2">
      <c r="A58" s="805" t="s">
        <v>417</v>
      </c>
      <c r="B58" s="829"/>
      <c r="C58" s="829"/>
      <c r="D58" s="852"/>
      <c r="E58" s="852"/>
      <c r="F58" s="998" t="s">
        <v>435</v>
      </c>
      <c r="G58" s="719"/>
      <c r="H58" s="719"/>
      <c r="I58" s="719"/>
      <c r="J58" s="719"/>
      <c r="K58" s="719"/>
      <c r="L58" s="719"/>
      <c r="M58" s="719"/>
      <c r="N58" s="719"/>
      <c r="O58" s="719"/>
      <c r="P58" s="719"/>
      <c r="Q58" s="719"/>
      <c r="R58" s="719"/>
      <c r="S58" s="719"/>
      <c r="T58" s="719"/>
      <c r="U58" s="719"/>
      <c r="V58" s="719"/>
      <c r="W58" s="719"/>
      <c r="X58" s="719"/>
      <c r="Y58" s="719"/>
      <c r="Z58" s="719"/>
      <c r="AA58" s="719"/>
      <c r="AB58" s="719"/>
      <c r="AC58" s="719"/>
      <c r="AD58" s="719"/>
    </row>
    <row r="59" spans="1:66" s="717" customFormat="1" ht="15.95" customHeight="1" x14ac:dyDescent="0.2">
      <c r="A59" s="801" t="s">
        <v>436</v>
      </c>
      <c r="B59" s="828">
        <v>31656</v>
      </c>
      <c r="C59" s="828">
        <v>31060</v>
      </c>
      <c r="D59" s="851">
        <v>1876</v>
      </c>
      <c r="E59" s="851">
        <v>8</v>
      </c>
      <c r="F59" s="1029" t="s">
        <v>437</v>
      </c>
      <c r="G59" s="719"/>
      <c r="H59" s="719"/>
      <c r="I59" s="719"/>
      <c r="J59" s="719"/>
      <c r="K59" s="719"/>
      <c r="L59" s="719"/>
      <c r="M59" s="719"/>
      <c r="N59" s="719"/>
      <c r="O59" s="719"/>
      <c r="P59" s="719"/>
      <c r="Q59" s="719"/>
      <c r="R59" s="719"/>
      <c r="S59" s="719"/>
      <c r="T59" s="719"/>
      <c r="U59" s="719"/>
      <c r="V59" s="719"/>
      <c r="W59" s="719"/>
      <c r="X59" s="719"/>
      <c r="Y59" s="719"/>
      <c r="Z59" s="719"/>
      <c r="AA59" s="719"/>
      <c r="AB59" s="719"/>
      <c r="AC59" s="719"/>
      <c r="AD59" s="719"/>
    </row>
    <row r="60" spans="1:66" s="717" customFormat="1" ht="15.95" customHeight="1" x14ac:dyDescent="0.2">
      <c r="A60" s="805" t="s">
        <v>438</v>
      </c>
      <c r="B60" s="829">
        <v>31656</v>
      </c>
      <c r="C60" s="829">
        <v>31060</v>
      </c>
      <c r="D60" s="829">
        <v>1876</v>
      </c>
      <c r="E60" s="829">
        <v>8</v>
      </c>
      <c r="F60" s="998" t="s">
        <v>439</v>
      </c>
      <c r="G60" s="719"/>
      <c r="H60" s="719"/>
      <c r="I60" s="719"/>
      <c r="J60" s="719"/>
      <c r="K60" s="719"/>
      <c r="L60" s="719"/>
      <c r="M60" s="719"/>
      <c r="N60" s="719"/>
      <c r="O60" s="719"/>
      <c r="P60" s="719"/>
      <c r="Q60" s="719"/>
      <c r="R60" s="719"/>
      <c r="S60" s="719"/>
      <c r="T60" s="719"/>
      <c r="U60" s="719"/>
      <c r="V60" s="719"/>
      <c r="W60" s="719"/>
      <c r="X60" s="719"/>
      <c r="Y60" s="719"/>
      <c r="Z60" s="719"/>
      <c r="AA60" s="719"/>
      <c r="AB60" s="719"/>
      <c r="AC60" s="719"/>
      <c r="AD60" s="719"/>
    </row>
    <row r="61" spans="1:66" s="717" customFormat="1" ht="15.95" customHeight="1" x14ac:dyDescent="0.2">
      <c r="A61" s="840" t="s">
        <v>440</v>
      </c>
      <c r="B61" s="830"/>
      <c r="C61" s="830"/>
      <c r="D61" s="830"/>
      <c r="E61" s="830"/>
      <c r="F61" s="964" t="s">
        <v>441</v>
      </c>
      <c r="G61" s="719"/>
      <c r="H61" s="719"/>
      <c r="I61" s="719"/>
      <c r="J61" s="719"/>
      <c r="K61" s="719"/>
      <c r="L61" s="719"/>
      <c r="M61" s="719"/>
      <c r="N61" s="719"/>
      <c r="O61" s="719"/>
      <c r="P61" s="719"/>
      <c r="Q61" s="719"/>
      <c r="R61" s="719"/>
      <c r="S61" s="719"/>
      <c r="T61" s="719"/>
      <c r="U61" s="719"/>
      <c r="V61" s="719"/>
      <c r="W61" s="719"/>
      <c r="X61" s="719"/>
      <c r="Y61" s="719"/>
      <c r="Z61" s="719"/>
      <c r="AA61" s="719"/>
      <c r="AB61" s="719"/>
      <c r="AC61" s="719"/>
      <c r="AD61" s="719"/>
    </row>
    <row r="62" spans="1:66" s="841" customFormat="1" ht="15.95" customHeight="1" x14ac:dyDescent="0.2">
      <c r="A62" s="805" t="s">
        <v>127</v>
      </c>
      <c r="B62" s="829"/>
      <c r="C62" s="829"/>
      <c r="D62" s="829"/>
      <c r="E62" s="829"/>
      <c r="F62" s="998" t="s">
        <v>442</v>
      </c>
      <c r="G62" s="719"/>
      <c r="H62" s="719"/>
      <c r="I62" s="719"/>
      <c r="J62" s="719"/>
      <c r="K62" s="719"/>
      <c r="L62" s="719"/>
      <c r="M62" s="719"/>
      <c r="N62" s="719"/>
      <c r="O62" s="727"/>
      <c r="P62" s="727"/>
      <c r="Q62" s="727"/>
      <c r="R62" s="727"/>
      <c r="S62" s="727"/>
      <c r="T62" s="727"/>
      <c r="U62" s="727"/>
      <c r="V62" s="727"/>
      <c r="W62" s="727"/>
      <c r="X62" s="727"/>
      <c r="Y62" s="727"/>
      <c r="Z62" s="727"/>
      <c r="AA62" s="727"/>
      <c r="AB62" s="727"/>
      <c r="AC62" s="727"/>
      <c r="AD62" s="727"/>
      <c r="AE62" s="722"/>
      <c r="AF62" s="722"/>
      <c r="AG62" s="722"/>
      <c r="AH62" s="722"/>
      <c r="AI62" s="722"/>
      <c r="AJ62" s="722"/>
      <c r="AK62" s="722"/>
      <c r="AL62" s="722"/>
      <c r="AM62" s="722"/>
      <c r="AN62" s="722"/>
      <c r="AO62" s="722"/>
      <c r="AP62" s="722"/>
      <c r="AQ62" s="722"/>
      <c r="AR62" s="722"/>
      <c r="AS62" s="722"/>
      <c r="AT62" s="722"/>
      <c r="AU62" s="722"/>
      <c r="AV62" s="722"/>
      <c r="AW62" s="722"/>
      <c r="AX62" s="722"/>
      <c r="AY62" s="722"/>
      <c r="AZ62" s="722"/>
      <c r="BA62" s="722"/>
      <c r="BB62" s="722"/>
      <c r="BC62" s="722"/>
      <c r="BD62" s="722"/>
      <c r="BE62" s="722"/>
      <c r="BF62" s="722"/>
      <c r="BG62" s="722"/>
      <c r="BH62" s="722"/>
      <c r="BI62" s="722"/>
      <c r="BJ62" s="722"/>
      <c r="BK62" s="722"/>
      <c r="BL62" s="722"/>
      <c r="BM62" s="722"/>
      <c r="BN62" s="722"/>
    </row>
    <row r="63" spans="1:66" s="717" customFormat="1" ht="15.95" customHeight="1" x14ac:dyDescent="0.2">
      <c r="A63" s="809" t="s">
        <v>443</v>
      </c>
      <c r="B63" s="830"/>
      <c r="C63" s="830"/>
      <c r="D63" s="830"/>
      <c r="E63" s="830"/>
      <c r="F63" s="997" t="s">
        <v>444</v>
      </c>
      <c r="G63" s="719"/>
      <c r="H63" s="719"/>
      <c r="I63" s="719"/>
      <c r="J63" s="719"/>
      <c r="K63" s="719"/>
      <c r="L63" s="719"/>
      <c r="M63" s="719"/>
      <c r="N63" s="719"/>
      <c r="O63" s="727"/>
      <c r="P63" s="727"/>
      <c r="Q63" s="727"/>
      <c r="R63" s="727"/>
      <c r="S63" s="727"/>
      <c r="T63" s="727"/>
      <c r="U63" s="727"/>
      <c r="V63" s="727"/>
      <c r="W63" s="727"/>
      <c r="X63" s="727"/>
      <c r="Y63" s="727"/>
      <c r="Z63" s="727"/>
      <c r="AA63" s="727"/>
      <c r="AB63" s="727"/>
      <c r="AC63" s="727"/>
      <c r="AD63" s="727"/>
      <c r="AE63" s="722"/>
      <c r="AF63" s="722"/>
      <c r="AG63" s="722"/>
      <c r="AH63" s="722"/>
      <c r="AI63" s="722"/>
      <c r="AJ63" s="722"/>
      <c r="AK63" s="722"/>
      <c r="AL63" s="722"/>
      <c r="AM63" s="722"/>
      <c r="AN63" s="722"/>
      <c r="AO63" s="722"/>
      <c r="AP63" s="722"/>
      <c r="AQ63" s="722"/>
      <c r="AR63" s="722"/>
      <c r="AS63" s="722"/>
      <c r="AT63" s="722"/>
      <c r="AU63" s="722"/>
      <c r="AV63" s="722"/>
      <c r="AW63" s="722"/>
      <c r="AX63" s="722"/>
      <c r="AY63" s="722"/>
      <c r="AZ63" s="722"/>
      <c r="BA63" s="722"/>
      <c r="BB63" s="722"/>
      <c r="BC63" s="722"/>
      <c r="BD63" s="722"/>
      <c r="BE63" s="722"/>
      <c r="BF63" s="722"/>
      <c r="BG63" s="722"/>
      <c r="BH63" s="722"/>
      <c r="BI63" s="722"/>
      <c r="BJ63" s="722"/>
      <c r="BK63" s="722"/>
      <c r="BL63" s="722"/>
      <c r="BM63" s="722"/>
      <c r="BN63" s="722"/>
    </row>
    <row r="64" spans="1:66" s="717" customFormat="1" ht="15.95" customHeight="1" x14ac:dyDescent="0.2">
      <c r="A64" s="842" t="s">
        <v>445</v>
      </c>
      <c r="B64" s="829"/>
      <c r="C64" s="829"/>
      <c r="D64" s="829"/>
      <c r="E64" s="829"/>
      <c r="F64" s="1032" t="s">
        <v>446</v>
      </c>
      <c r="G64" s="719"/>
      <c r="H64" s="719"/>
      <c r="I64" s="719"/>
      <c r="J64" s="719"/>
      <c r="K64" s="719"/>
      <c r="L64" s="719"/>
      <c r="M64" s="719"/>
      <c r="N64" s="719"/>
      <c r="O64" s="727"/>
      <c r="P64" s="727"/>
      <c r="Q64" s="727"/>
      <c r="R64" s="727"/>
      <c r="S64" s="727"/>
      <c r="T64" s="727"/>
      <c r="U64" s="727"/>
      <c r="V64" s="727"/>
      <c r="W64" s="727"/>
      <c r="X64" s="727"/>
      <c r="Y64" s="727"/>
      <c r="Z64" s="727"/>
      <c r="AA64" s="727"/>
      <c r="AB64" s="727"/>
      <c r="AC64" s="727"/>
      <c r="AD64" s="727"/>
      <c r="AE64" s="722"/>
      <c r="AF64" s="722"/>
      <c r="AG64" s="722"/>
      <c r="AH64" s="722"/>
      <c r="AI64" s="722"/>
      <c r="AJ64" s="722"/>
      <c r="AK64" s="722"/>
      <c r="AL64" s="722"/>
      <c r="AM64" s="722"/>
      <c r="AN64" s="722"/>
      <c r="AO64" s="722"/>
      <c r="AP64" s="722"/>
      <c r="AQ64" s="722"/>
      <c r="AR64" s="722"/>
      <c r="AS64" s="722"/>
      <c r="AT64" s="722"/>
      <c r="AU64" s="722"/>
      <c r="AV64" s="722"/>
      <c r="AW64" s="722"/>
      <c r="AX64" s="722"/>
      <c r="AY64" s="722"/>
      <c r="AZ64" s="722"/>
      <c r="BA64" s="722"/>
      <c r="BB64" s="722"/>
      <c r="BC64" s="722"/>
      <c r="BD64" s="722"/>
      <c r="BE64" s="722"/>
      <c r="BF64" s="722"/>
      <c r="BG64" s="722"/>
      <c r="BH64" s="722"/>
      <c r="BI64" s="722"/>
      <c r="BJ64" s="722"/>
      <c r="BK64" s="722"/>
      <c r="BL64" s="722"/>
      <c r="BM64" s="722"/>
      <c r="BN64" s="722"/>
    </row>
    <row r="65" spans="1:66" s="722" customFormat="1" ht="15.95" customHeight="1" x14ac:dyDescent="0.2">
      <c r="A65" s="843" t="s">
        <v>447</v>
      </c>
      <c r="B65" s="830"/>
      <c r="C65" s="830"/>
      <c r="D65" s="830"/>
      <c r="E65" s="830"/>
      <c r="F65" s="1033" t="s">
        <v>448</v>
      </c>
      <c r="G65" s="719"/>
      <c r="H65" s="719"/>
      <c r="I65" s="719"/>
      <c r="J65" s="719"/>
      <c r="K65" s="719"/>
      <c r="L65" s="719"/>
      <c r="M65" s="719"/>
      <c r="N65" s="719"/>
      <c r="O65" s="727"/>
      <c r="P65" s="727"/>
      <c r="Q65" s="727"/>
      <c r="R65" s="727"/>
      <c r="S65" s="727"/>
      <c r="T65" s="727"/>
      <c r="U65" s="727"/>
      <c r="V65" s="727"/>
      <c r="W65" s="727"/>
      <c r="X65" s="727"/>
      <c r="Y65" s="727"/>
      <c r="Z65" s="727"/>
      <c r="AA65" s="727"/>
      <c r="AB65" s="727"/>
      <c r="AC65" s="727"/>
      <c r="AD65" s="727"/>
    </row>
    <row r="66" spans="1:66" s="717" customFormat="1" ht="15.95" customHeight="1" x14ac:dyDescent="0.2">
      <c r="A66" s="805" t="s">
        <v>449</v>
      </c>
      <c r="B66" s="860"/>
      <c r="C66" s="860"/>
      <c r="D66" s="860"/>
      <c r="E66" s="860"/>
      <c r="F66" s="998" t="s">
        <v>450</v>
      </c>
      <c r="G66" s="719"/>
      <c r="H66" s="719"/>
      <c r="I66" s="719"/>
      <c r="J66" s="719"/>
      <c r="K66" s="719"/>
      <c r="L66" s="719"/>
      <c r="M66" s="719"/>
      <c r="N66" s="719"/>
      <c r="O66" s="727"/>
      <c r="P66" s="727"/>
      <c r="Q66" s="727"/>
      <c r="R66" s="727"/>
      <c r="S66" s="727"/>
      <c r="T66" s="727"/>
      <c r="U66" s="727"/>
      <c r="V66" s="727"/>
      <c r="W66" s="727"/>
      <c r="X66" s="727"/>
      <c r="Y66" s="727"/>
      <c r="Z66" s="727"/>
      <c r="AA66" s="727"/>
      <c r="AB66" s="727"/>
      <c r="AC66" s="727"/>
      <c r="AD66" s="727"/>
      <c r="AE66" s="722"/>
      <c r="AF66" s="722"/>
      <c r="AG66" s="722"/>
      <c r="AH66" s="722"/>
      <c r="AI66" s="722"/>
      <c r="AJ66" s="722"/>
      <c r="AK66" s="722"/>
      <c r="AL66" s="722"/>
      <c r="AM66" s="722"/>
      <c r="AN66" s="722"/>
      <c r="AO66" s="722"/>
      <c r="AP66" s="722"/>
      <c r="AQ66" s="722"/>
      <c r="AR66" s="722"/>
      <c r="AS66" s="722"/>
      <c r="AT66" s="722"/>
      <c r="AU66" s="722"/>
      <c r="AV66" s="722"/>
      <c r="AW66" s="722"/>
      <c r="AX66" s="722"/>
      <c r="AY66" s="722"/>
      <c r="AZ66" s="722"/>
      <c r="BA66" s="722"/>
      <c r="BB66" s="722"/>
      <c r="BC66" s="722"/>
      <c r="BD66" s="722"/>
      <c r="BE66" s="722"/>
      <c r="BF66" s="722"/>
      <c r="BG66" s="722"/>
      <c r="BH66" s="722"/>
      <c r="BI66" s="722"/>
      <c r="BJ66" s="722"/>
      <c r="BK66" s="722"/>
      <c r="BL66" s="722"/>
      <c r="BM66" s="722"/>
      <c r="BN66" s="722"/>
    </row>
    <row r="67" spans="1:66" s="717" customFormat="1" ht="15.95" customHeight="1" x14ac:dyDescent="0.2">
      <c r="A67" s="861" t="s">
        <v>454</v>
      </c>
      <c r="B67" s="862">
        <v>247672</v>
      </c>
      <c r="C67" s="862">
        <v>206324</v>
      </c>
      <c r="D67" s="862">
        <v>40849</v>
      </c>
      <c r="E67" s="862">
        <v>500</v>
      </c>
      <c r="F67" s="1003" t="s">
        <v>455</v>
      </c>
      <c r="G67" s="719"/>
      <c r="H67" s="719"/>
      <c r="I67" s="719"/>
      <c r="J67" s="719"/>
      <c r="K67" s="719"/>
      <c r="L67" s="719"/>
      <c r="M67" s="719"/>
      <c r="N67" s="719"/>
      <c r="O67" s="719"/>
      <c r="P67" s="719"/>
      <c r="Q67" s="719"/>
      <c r="R67" s="719"/>
      <c r="S67" s="719"/>
      <c r="T67" s="719"/>
      <c r="U67" s="719"/>
      <c r="V67" s="719"/>
      <c r="W67" s="719"/>
      <c r="X67" s="719"/>
      <c r="Y67" s="719"/>
      <c r="Z67" s="719"/>
      <c r="AA67" s="719"/>
      <c r="AB67" s="719"/>
      <c r="AC67" s="719"/>
      <c r="AD67" s="719"/>
    </row>
    <row r="68" spans="1:66" s="717" customFormat="1" ht="15" x14ac:dyDescent="0.2">
      <c r="A68" s="719"/>
      <c r="B68" s="719"/>
      <c r="C68" s="719"/>
      <c r="D68" s="719"/>
      <c r="E68" s="719"/>
      <c r="F68" s="1008"/>
      <c r="G68" s="719"/>
      <c r="H68" s="719"/>
      <c r="I68" s="719"/>
      <c r="J68" s="719"/>
      <c r="K68" s="719"/>
      <c r="L68" s="719"/>
      <c r="M68" s="719"/>
      <c r="N68" s="719"/>
      <c r="O68" s="719"/>
      <c r="P68" s="719"/>
      <c r="Q68" s="719"/>
      <c r="R68" s="719"/>
      <c r="S68" s="719"/>
      <c r="T68" s="719"/>
      <c r="U68" s="719"/>
      <c r="V68" s="719"/>
      <c r="W68" s="719"/>
      <c r="X68" s="719"/>
      <c r="Y68" s="719"/>
      <c r="Z68" s="719"/>
      <c r="AA68" s="719"/>
      <c r="AB68" s="719"/>
      <c r="AC68" s="719"/>
      <c r="AD68" s="719"/>
    </row>
    <row r="69" spans="1:66" s="717" customFormat="1" ht="15" x14ac:dyDescent="0.2">
      <c r="A69" s="719"/>
      <c r="B69" s="719"/>
      <c r="C69" s="719"/>
      <c r="D69" s="719"/>
      <c r="E69" s="719"/>
      <c r="F69" s="1008"/>
      <c r="G69" s="719"/>
      <c r="H69" s="719"/>
      <c r="I69" s="719"/>
      <c r="J69" s="719"/>
      <c r="K69" s="719"/>
      <c r="L69" s="719"/>
      <c r="M69" s="719"/>
      <c r="N69" s="719"/>
      <c r="O69" s="719"/>
      <c r="P69" s="719"/>
      <c r="Q69" s="719"/>
      <c r="R69" s="719"/>
      <c r="S69" s="719"/>
      <c r="T69" s="719"/>
      <c r="U69" s="719"/>
      <c r="V69" s="719"/>
      <c r="W69" s="719"/>
      <c r="X69" s="719"/>
      <c r="Y69" s="719"/>
      <c r="Z69" s="719"/>
      <c r="AA69" s="719"/>
      <c r="AB69" s="719"/>
      <c r="AC69" s="719"/>
      <c r="AD69" s="719"/>
    </row>
    <row r="70" spans="1:66" s="717" customFormat="1" ht="15" x14ac:dyDescent="0.2">
      <c r="A70" s="719"/>
      <c r="B70" s="719"/>
      <c r="C70" s="719"/>
      <c r="D70" s="719"/>
      <c r="E70" s="719"/>
      <c r="F70" s="1008"/>
      <c r="G70" s="719"/>
      <c r="H70" s="719"/>
      <c r="I70" s="719"/>
      <c r="J70" s="719"/>
      <c r="K70" s="719"/>
      <c r="L70" s="719"/>
      <c r="M70" s="719"/>
      <c r="N70" s="719"/>
      <c r="O70" s="719"/>
      <c r="P70" s="719"/>
      <c r="Q70" s="719"/>
      <c r="R70" s="719"/>
      <c r="S70" s="719"/>
      <c r="T70" s="719"/>
      <c r="U70" s="719"/>
      <c r="V70" s="719"/>
      <c r="W70" s="719"/>
      <c r="X70" s="719"/>
      <c r="Y70" s="719"/>
      <c r="Z70" s="719"/>
      <c r="AA70" s="719"/>
      <c r="AB70" s="719"/>
      <c r="AC70" s="719"/>
      <c r="AD70" s="719"/>
    </row>
    <row r="71" spans="1:66" s="717" customFormat="1" ht="15" x14ac:dyDescent="0.2">
      <c r="A71" s="719"/>
      <c r="B71" s="719"/>
      <c r="C71" s="719"/>
      <c r="D71" s="719"/>
      <c r="E71" s="719"/>
      <c r="F71" s="1008"/>
      <c r="G71" s="719"/>
      <c r="H71" s="719"/>
      <c r="I71" s="719"/>
      <c r="J71" s="719"/>
      <c r="K71" s="719"/>
      <c r="L71" s="719"/>
      <c r="M71" s="719"/>
      <c r="N71" s="719"/>
      <c r="O71" s="719"/>
      <c r="P71" s="719"/>
      <c r="Q71" s="719"/>
      <c r="R71" s="719"/>
      <c r="S71" s="719"/>
      <c r="T71" s="719"/>
      <c r="U71" s="719"/>
      <c r="V71" s="719"/>
      <c r="W71" s="719"/>
      <c r="X71" s="719"/>
      <c r="Y71" s="719"/>
      <c r="Z71" s="719"/>
      <c r="AA71" s="719"/>
      <c r="AB71" s="719"/>
      <c r="AC71" s="719"/>
      <c r="AD71" s="719"/>
    </row>
    <row r="72" spans="1:66" s="717" customFormat="1" ht="15" x14ac:dyDescent="0.2">
      <c r="A72" s="719"/>
      <c r="B72" s="719"/>
      <c r="C72" s="719"/>
      <c r="D72" s="719"/>
      <c r="E72" s="719"/>
      <c r="F72" s="1008"/>
      <c r="G72" s="719"/>
      <c r="H72" s="719"/>
      <c r="I72" s="719"/>
      <c r="J72" s="719"/>
      <c r="K72" s="719"/>
      <c r="L72" s="719"/>
      <c r="M72" s="719"/>
      <c r="N72" s="719"/>
      <c r="O72" s="719"/>
      <c r="P72" s="719"/>
      <c r="Q72" s="719"/>
      <c r="R72" s="719"/>
      <c r="S72" s="719"/>
      <c r="T72" s="719"/>
      <c r="U72" s="719"/>
      <c r="V72" s="719"/>
      <c r="W72" s="719"/>
      <c r="X72" s="719"/>
      <c r="Y72" s="719"/>
      <c r="Z72" s="719"/>
      <c r="AA72" s="719"/>
      <c r="AB72" s="719"/>
      <c r="AC72" s="719"/>
      <c r="AD72" s="719"/>
    </row>
    <row r="73" spans="1:66" s="717" customFormat="1" ht="15" x14ac:dyDescent="0.2">
      <c r="A73" s="719"/>
      <c r="B73" s="719"/>
      <c r="C73" s="719"/>
      <c r="D73" s="719"/>
      <c r="E73" s="719"/>
      <c r="F73" s="1008"/>
      <c r="G73" s="719"/>
      <c r="H73" s="719"/>
      <c r="I73" s="719"/>
      <c r="J73" s="719"/>
      <c r="K73" s="719"/>
      <c r="L73" s="719"/>
      <c r="M73" s="719"/>
      <c r="N73" s="719"/>
      <c r="O73" s="719"/>
      <c r="P73" s="719"/>
      <c r="Q73" s="719"/>
      <c r="R73" s="719"/>
      <c r="S73" s="719"/>
      <c r="T73" s="719"/>
      <c r="U73" s="719"/>
      <c r="V73" s="719"/>
      <c r="W73" s="719"/>
      <c r="X73" s="719"/>
      <c r="Y73" s="719"/>
      <c r="Z73" s="719"/>
      <c r="AA73" s="719"/>
      <c r="AB73" s="719"/>
      <c r="AC73" s="719"/>
      <c r="AD73" s="719"/>
    </row>
    <row r="74" spans="1:66" s="717" customFormat="1" ht="15" x14ac:dyDescent="0.2">
      <c r="A74" s="719"/>
      <c r="B74" s="719"/>
      <c r="C74" s="719"/>
      <c r="D74" s="719"/>
      <c r="E74" s="719"/>
      <c r="F74" s="1008"/>
      <c r="G74" s="719"/>
      <c r="H74" s="719"/>
      <c r="I74" s="719"/>
      <c r="J74" s="719"/>
      <c r="K74" s="719"/>
      <c r="L74" s="719"/>
      <c r="M74" s="719"/>
      <c r="N74" s="719"/>
      <c r="O74" s="719"/>
      <c r="P74" s="719"/>
      <c r="Q74" s="719"/>
      <c r="R74" s="719"/>
      <c r="S74" s="719"/>
      <c r="T74" s="719"/>
      <c r="U74" s="719"/>
      <c r="V74" s="719"/>
      <c r="W74" s="719"/>
      <c r="X74" s="719"/>
      <c r="Y74" s="719"/>
      <c r="Z74" s="719"/>
      <c r="AA74" s="719"/>
      <c r="AB74" s="719"/>
      <c r="AC74" s="719"/>
      <c r="AD74" s="719"/>
    </row>
    <row r="75" spans="1:66" s="717" customFormat="1" ht="15" x14ac:dyDescent="0.2">
      <c r="A75" s="719"/>
      <c r="B75" s="719"/>
      <c r="C75" s="719"/>
      <c r="D75" s="719"/>
      <c r="E75" s="719"/>
      <c r="F75" s="1008"/>
      <c r="G75" s="719"/>
      <c r="H75" s="719"/>
      <c r="I75" s="719"/>
      <c r="J75" s="719"/>
      <c r="K75" s="719"/>
      <c r="L75" s="719"/>
      <c r="M75" s="719"/>
      <c r="N75" s="719"/>
      <c r="O75" s="719"/>
      <c r="P75" s="719"/>
      <c r="Q75" s="719"/>
      <c r="R75" s="719"/>
      <c r="S75" s="719"/>
      <c r="T75" s="719"/>
      <c r="U75" s="719"/>
      <c r="V75" s="719"/>
      <c r="W75" s="719"/>
      <c r="X75" s="719"/>
      <c r="Y75" s="719"/>
      <c r="Z75" s="719"/>
      <c r="AA75" s="719"/>
      <c r="AB75" s="719"/>
      <c r="AC75" s="719"/>
      <c r="AD75" s="719"/>
    </row>
    <row r="76" spans="1:66" s="717" customFormat="1" ht="15" x14ac:dyDescent="0.2">
      <c r="A76" s="719"/>
      <c r="B76" s="719"/>
      <c r="C76" s="719"/>
      <c r="D76" s="719"/>
      <c r="E76" s="719"/>
      <c r="F76" s="1008"/>
      <c r="G76" s="719"/>
      <c r="H76" s="719"/>
      <c r="I76" s="719"/>
      <c r="J76" s="719"/>
      <c r="K76" s="719"/>
      <c r="L76" s="719"/>
      <c r="M76" s="719"/>
      <c r="N76" s="719"/>
      <c r="O76" s="719"/>
      <c r="P76" s="719"/>
      <c r="Q76" s="719"/>
      <c r="R76" s="719"/>
      <c r="S76" s="719"/>
      <c r="T76" s="719"/>
      <c r="U76" s="719"/>
      <c r="V76" s="719"/>
      <c r="W76" s="719"/>
      <c r="X76" s="719"/>
      <c r="Y76" s="719"/>
      <c r="Z76" s="719"/>
      <c r="AA76" s="719"/>
      <c r="AB76" s="719"/>
      <c r="AC76" s="719"/>
      <c r="AD76" s="719"/>
    </row>
    <row r="77" spans="1:66" s="717" customFormat="1" ht="15" x14ac:dyDescent="0.2">
      <c r="A77" s="719"/>
      <c r="B77" s="719"/>
      <c r="C77" s="719"/>
      <c r="D77" s="719"/>
      <c r="E77" s="719"/>
      <c r="F77" s="1008"/>
      <c r="G77" s="719"/>
      <c r="H77" s="719"/>
      <c r="I77" s="719"/>
      <c r="J77" s="719"/>
      <c r="K77" s="719"/>
      <c r="L77" s="719"/>
      <c r="M77" s="719"/>
      <c r="N77" s="719"/>
      <c r="O77" s="719"/>
      <c r="P77" s="719"/>
      <c r="Q77" s="719"/>
      <c r="R77" s="719"/>
      <c r="S77" s="719"/>
      <c r="T77" s="719"/>
      <c r="U77" s="719"/>
      <c r="V77" s="719"/>
      <c r="W77" s="719"/>
      <c r="X77" s="719"/>
      <c r="Y77" s="719"/>
      <c r="Z77" s="719"/>
      <c r="AA77" s="719"/>
      <c r="AB77" s="719"/>
      <c r="AC77" s="719"/>
      <c r="AD77" s="719"/>
    </row>
    <row r="78" spans="1:66" s="717" customFormat="1" ht="15" x14ac:dyDescent="0.2">
      <c r="A78" s="719"/>
      <c r="B78" s="719"/>
      <c r="C78" s="719"/>
      <c r="D78" s="719"/>
      <c r="E78" s="719"/>
      <c r="F78" s="1008"/>
      <c r="G78" s="719"/>
      <c r="H78" s="719"/>
      <c r="I78" s="719"/>
      <c r="J78" s="719"/>
      <c r="K78" s="719"/>
      <c r="L78" s="719"/>
      <c r="M78" s="719"/>
      <c r="N78" s="719"/>
      <c r="O78" s="719"/>
      <c r="P78" s="719"/>
      <c r="Q78" s="719"/>
      <c r="R78" s="719"/>
      <c r="S78" s="719"/>
      <c r="T78" s="719"/>
      <c r="U78" s="719"/>
      <c r="V78" s="719"/>
      <c r="W78" s="719"/>
      <c r="X78" s="719"/>
      <c r="Y78" s="719"/>
      <c r="Z78" s="719"/>
      <c r="AA78" s="719"/>
      <c r="AB78" s="719"/>
      <c r="AC78" s="719"/>
      <c r="AD78" s="719"/>
    </row>
    <row r="79" spans="1:66" s="717" customFormat="1" ht="15" x14ac:dyDescent="0.2">
      <c r="A79" s="719"/>
      <c r="B79" s="719"/>
      <c r="C79" s="719"/>
      <c r="D79" s="719"/>
      <c r="E79" s="719"/>
      <c r="F79" s="1008"/>
      <c r="G79" s="719"/>
      <c r="H79" s="719"/>
      <c r="I79" s="719"/>
      <c r="J79" s="719"/>
      <c r="K79" s="719"/>
      <c r="L79" s="719"/>
      <c r="M79" s="719"/>
      <c r="N79" s="719"/>
      <c r="O79" s="719"/>
      <c r="P79" s="719"/>
      <c r="Q79" s="719"/>
      <c r="R79" s="719"/>
      <c r="S79" s="719"/>
      <c r="T79" s="719"/>
      <c r="U79" s="719"/>
      <c r="V79" s="719"/>
      <c r="W79" s="719"/>
      <c r="X79" s="719"/>
      <c r="Y79" s="719"/>
      <c r="Z79" s="719"/>
      <c r="AA79" s="719"/>
      <c r="AB79" s="719"/>
      <c r="AC79" s="719"/>
      <c r="AD79" s="719"/>
    </row>
    <row r="80" spans="1:66" s="717" customFormat="1" ht="15" x14ac:dyDescent="0.2">
      <c r="A80" s="719"/>
      <c r="B80" s="719"/>
      <c r="C80" s="719"/>
      <c r="D80" s="719"/>
      <c r="E80" s="719"/>
      <c r="F80" s="1008"/>
      <c r="G80" s="719"/>
      <c r="H80" s="719"/>
      <c r="I80" s="719"/>
      <c r="J80" s="719"/>
      <c r="K80" s="719"/>
      <c r="L80" s="719"/>
      <c r="M80" s="719"/>
      <c r="N80" s="719"/>
      <c r="O80" s="719"/>
      <c r="P80" s="719"/>
      <c r="Q80" s="719"/>
      <c r="R80" s="719"/>
      <c r="S80" s="719"/>
      <c r="T80" s="719"/>
      <c r="U80" s="719"/>
      <c r="V80" s="719"/>
      <c r="W80" s="719"/>
      <c r="X80" s="719"/>
      <c r="Y80" s="719"/>
      <c r="Z80" s="719"/>
      <c r="AA80" s="719"/>
      <c r="AB80" s="719"/>
      <c r="AC80" s="719"/>
      <c r="AD80" s="719"/>
    </row>
    <row r="81" spans="1:30" s="717" customFormat="1" ht="15" x14ac:dyDescent="0.2">
      <c r="A81" s="719"/>
      <c r="B81" s="719"/>
      <c r="C81" s="719"/>
      <c r="D81" s="719"/>
      <c r="E81" s="719"/>
      <c r="F81" s="1008"/>
      <c r="G81" s="719"/>
      <c r="H81" s="719"/>
      <c r="I81" s="719"/>
      <c r="J81" s="719"/>
      <c r="K81" s="719"/>
      <c r="L81" s="719"/>
      <c r="M81" s="719"/>
      <c r="N81" s="719"/>
      <c r="O81" s="719"/>
      <c r="P81" s="719"/>
      <c r="Q81" s="719"/>
      <c r="R81" s="719"/>
      <c r="S81" s="719"/>
      <c r="T81" s="719"/>
      <c r="U81" s="719"/>
      <c r="V81" s="719"/>
      <c r="W81" s="719"/>
      <c r="X81" s="719"/>
      <c r="Y81" s="719"/>
      <c r="Z81" s="719"/>
      <c r="AA81" s="719"/>
      <c r="AB81" s="719"/>
      <c r="AC81" s="719"/>
      <c r="AD81" s="719"/>
    </row>
    <row r="82" spans="1:30" s="717" customFormat="1" ht="15" x14ac:dyDescent="0.2">
      <c r="A82" s="719"/>
      <c r="B82" s="719"/>
      <c r="C82" s="719"/>
      <c r="D82" s="719"/>
      <c r="E82" s="719"/>
      <c r="F82" s="1008"/>
      <c r="G82" s="719"/>
      <c r="H82" s="719"/>
      <c r="I82" s="719"/>
      <c r="J82" s="719"/>
      <c r="K82" s="719"/>
      <c r="L82" s="719"/>
      <c r="M82" s="719"/>
      <c r="N82" s="719"/>
      <c r="O82" s="719"/>
      <c r="P82" s="719"/>
      <c r="Q82" s="719"/>
      <c r="R82" s="719"/>
      <c r="S82" s="719"/>
      <c r="T82" s="719"/>
      <c r="U82" s="719"/>
      <c r="V82" s="719"/>
      <c r="W82" s="719"/>
      <c r="X82" s="719"/>
      <c r="Y82" s="719"/>
      <c r="Z82" s="719"/>
      <c r="AA82" s="719"/>
      <c r="AB82" s="719"/>
      <c r="AC82" s="719"/>
      <c r="AD82" s="719"/>
    </row>
    <row r="83" spans="1:30" s="717" customFormat="1" ht="15" x14ac:dyDescent="0.2">
      <c r="A83" s="719"/>
      <c r="B83" s="719"/>
      <c r="C83" s="719"/>
      <c r="D83" s="719"/>
      <c r="E83" s="719"/>
      <c r="F83" s="1008"/>
      <c r="G83" s="719"/>
      <c r="H83" s="719"/>
      <c r="I83" s="719"/>
      <c r="J83" s="719"/>
      <c r="K83" s="719"/>
      <c r="L83" s="719"/>
      <c r="M83" s="719"/>
      <c r="N83" s="719"/>
      <c r="O83" s="719"/>
      <c r="P83" s="719"/>
      <c r="Q83" s="719"/>
      <c r="R83" s="719"/>
      <c r="S83" s="719"/>
      <c r="T83" s="719"/>
      <c r="U83" s="719"/>
      <c r="V83" s="719"/>
      <c r="W83" s="719"/>
      <c r="X83" s="719"/>
      <c r="Y83" s="719"/>
      <c r="Z83" s="719"/>
      <c r="AA83" s="719"/>
      <c r="AB83" s="719"/>
      <c r="AC83" s="719"/>
      <c r="AD83" s="719"/>
    </row>
    <row r="84" spans="1:30" x14ac:dyDescent="0.2">
      <c r="A84" s="705"/>
      <c r="B84" s="705"/>
      <c r="C84" s="705"/>
      <c r="D84" s="705"/>
      <c r="E84" s="705"/>
      <c r="F84" s="708"/>
      <c r="G84" s="705"/>
      <c r="H84" s="705"/>
      <c r="I84" s="705"/>
      <c r="J84" s="705"/>
      <c r="K84" s="705"/>
      <c r="L84" s="705"/>
      <c r="M84" s="705"/>
      <c r="N84" s="705"/>
      <c r="O84" s="705"/>
      <c r="P84" s="705"/>
      <c r="Q84" s="705"/>
      <c r="R84" s="705"/>
      <c r="S84" s="705"/>
      <c r="T84" s="705"/>
      <c r="U84" s="705"/>
      <c r="V84" s="705"/>
      <c r="W84" s="705"/>
      <c r="X84" s="705"/>
      <c r="Y84" s="705"/>
      <c r="Z84" s="705"/>
      <c r="AA84" s="705"/>
      <c r="AB84" s="705"/>
      <c r="AC84" s="705"/>
      <c r="AD84" s="705"/>
    </row>
    <row r="85" spans="1:30" x14ac:dyDescent="0.2">
      <c r="A85" s="705"/>
      <c r="B85" s="705"/>
      <c r="C85" s="705"/>
      <c r="D85" s="705"/>
      <c r="E85" s="705"/>
      <c r="F85" s="708"/>
      <c r="G85" s="705"/>
      <c r="H85" s="705"/>
      <c r="I85" s="705"/>
      <c r="J85" s="705"/>
      <c r="K85" s="705"/>
      <c r="L85" s="705"/>
      <c r="M85" s="705"/>
      <c r="N85" s="705"/>
      <c r="O85" s="705"/>
      <c r="P85" s="705"/>
      <c r="Q85" s="705"/>
      <c r="R85" s="705"/>
      <c r="S85" s="705"/>
      <c r="T85" s="705"/>
      <c r="U85" s="705"/>
      <c r="V85" s="705"/>
      <c r="W85" s="705"/>
      <c r="X85" s="705"/>
      <c r="Y85" s="705"/>
      <c r="Z85" s="705"/>
      <c r="AA85" s="705"/>
      <c r="AB85" s="705"/>
      <c r="AC85" s="705"/>
      <c r="AD85" s="705"/>
    </row>
    <row r="86" spans="1:30" x14ac:dyDescent="0.2">
      <c r="A86" s="705"/>
      <c r="B86" s="705"/>
      <c r="C86" s="705"/>
      <c r="D86" s="705"/>
      <c r="E86" s="705"/>
      <c r="F86" s="708"/>
      <c r="G86" s="705"/>
      <c r="H86" s="705"/>
      <c r="I86" s="705"/>
      <c r="J86" s="705"/>
      <c r="K86" s="705"/>
      <c r="L86" s="705"/>
      <c r="M86" s="705"/>
      <c r="N86" s="705"/>
      <c r="O86" s="705"/>
      <c r="P86" s="705"/>
      <c r="Q86" s="705"/>
      <c r="R86" s="705"/>
      <c r="S86" s="705"/>
      <c r="T86" s="705"/>
      <c r="U86" s="705"/>
      <c r="V86" s="705"/>
      <c r="W86" s="705"/>
      <c r="X86" s="705"/>
      <c r="Y86" s="705"/>
      <c r="Z86" s="705"/>
      <c r="AA86" s="705"/>
      <c r="AB86" s="705"/>
      <c r="AC86" s="705"/>
      <c r="AD86" s="705"/>
    </row>
    <row r="87" spans="1:30" x14ac:dyDescent="0.2">
      <c r="A87" s="705"/>
      <c r="B87" s="705"/>
      <c r="C87" s="705"/>
      <c r="D87" s="705"/>
      <c r="E87" s="705"/>
      <c r="F87" s="708"/>
      <c r="G87" s="705"/>
      <c r="H87" s="705"/>
      <c r="I87" s="705"/>
      <c r="J87" s="705"/>
      <c r="K87" s="705"/>
      <c r="L87" s="705"/>
      <c r="M87" s="705"/>
      <c r="N87" s="705"/>
      <c r="O87" s="705"/>
      <c r="P87" s="705"/>
      <c r="Q87" s="705"/>
      <c r="R87" s="705"/>
      <c r="S87" s="705"/>
      <c r="T87" s="705"/>
      <c r="U87" s="705"/>
      <c r="V87" s="705"/>
      <c r="W87" s="705"/>
      <c r="X87" s="705"/>
      <c r="Y87" s="705"/>
      <c r="Z87" s="705"/>
      <c r="AA87" s="705"/>
      <c r="AB87" s="705"/>
      <c r="AC87" s="705"/>
      <c r="AD87" s="705"/>
    </row>
    <row r="88" spans="1:30" x14ac:dyDescent="0.2">
      <c r="A88" s="705"/>
      <c r="B88" s="705"/>
      <c r="C88" s="705"/>
      <c r="D88" s="705"/>
      <c r="E88" s="705"/>
      <c r="F88" s="708"/>
      <c r="G88" s="705"/>
      <c r="H88" s="705"/>
      <c r="I88" s="705"/>
      <c r="J88" s="705"/>
      <c r="K88" s="705"/>
      <c r="L88" s="705"/>
      <c r="M88" s="705"/>
      <c r="N88" s="705"/>
      <c r="O88" s="705"/>
      <c r="P88" s="705"/>
      <c r="Q88" s="705"/>
      <c r="R88" s="705"/>
      <c r="S88" s="705"/>
      <c r="T88" s="705"/>
      <c r="U88" s="705"/>
      <c r="V88" s="705"/>
      <c r="W88" s="705"/>
      <c r="X88" s="705"/>
      <c r="Y88" s="705"/>
      <c r="Z88" s="705"/>
      <c r="AA88" s="705"/>
      <c r="AB88" s="705"/>
      <c r="AC88" s="705"/>
      <c r="AD88" s="705"/>
    </row>
    <row r="89" spans="1:30" x14ac:dyDescent="0.2">
      <c r="A89" s="705"/>
      <c r="B89" s="705"/>
      <c r="C89" s="705"/>
      <c r="D89" s="705"/>
      <c r="E89" s="705"/>
      <c r="F89" s="708"/>
      <c r="G89" s="705"/>
      <c r="H89" s="705"/>
      <c r="I89" s="705"/>
      <c r="J89" s="705"/>
      <c r="K89" s="705"/>
      <c r="L89" s="705"/>
      <c r="M89" s="705"/>
      <c r="N89" s="705"/>
      <c r="O89" s="705"/>
      <c r="P89" s="705"/>
      <c r="Q89" s="705"/>
      <c r="R89" s="705"/>
      <c r="S89" s="705"/>
      <c r="T89" s="705"/>
      <c r="U89" s="705"/>
      <c r="V89" s="705"/>
      <c r="W89" s="705"/>
      <c r="X89" s="705"/>
      <c r="Y89" s="705"/>
      <c r="Z89" s="705"/>
      <c r="AA89" s="705"/>
      <c r="AB89" s="705"/>
      <c r="AC89" s="705"/>
      <c r="AD89" s="705"/>
    </row>
    <row r="90" spans="1:30" x14ac:dyDescent="0.2">
      <c r="A90" s="705"/>
      <c r="B90" s="705"/>
      <c r="C90" s="705"/>
      <c r="D90" s="705"/>
      <c r="E90" s="705"/>
      <c r="F90" s="708"/>
      <c r="G90" s="705"/>
      <c r="H90" s="705"/>
      <c r="I90" s="705"/>
      <c r="J90" s="705"/>
      <c r="K90" s="705"/>
      <c r="L90" s="705"/>
      <c r="M90" s="705"/>
      <c r="N90" s="705"/>
      <c r="O90" s="705"/>
      <c r="P90" s="705"/>
      <c r="Q90" s="705"/>
      <c r="R90" s="705"/>
      <c r="S90" s="705"/>
      <c r="T90" s="705"/>
      <c r="U90" s="705"/>
      <c r="V90" s="705"/>
      <c r="W90" s="705"/>
      <c r="X90" s="705"/>
      <c r="Y90" s="705"/>
      <c r="Z90" s="705"/>
      <c r="AA90" s="705"/>
      <c r="AB90" s="705"/>
      <c r="AC90" s="705"/>
      <c r="AD90" s="705"/>
    </row>
    <row r="91" spans="1:30" x14ac:dyDescent="0.2">
      <c r="A91" s="705"/>
      <c r="B91" s="705"/>
      <c r="C91" s="705"/>
      <c r="D91" s="705"/>
      <c r="E91" s="705"/>
      <c r="F91" s="708"/>
      <c r="G91" s="705"/>
      <c r="H91" s="705"/>
      <c r="I91" s="705"/>
      <c r="J91" s="705"/>
      <c r="K91" s="705"/>
      <c r="L91" s="705"/>
      <c r="M91" s="705"/>
      <c r="N91" s="705"/>
      <c r="O91" s="705"/>
      <c r="P91" s="705"/>
      <c r="Q91" s="705"/>
      <c r="R91" s="705"/>
      <c r="S91" s="705"/>
      <c r="T91" s="705"/>
      <c r="U91" s="705"/>
      <c r="V91" s="705"/>
      <c r="W91" s="705"/>
      <c r="X91" s="705"/>
      <c r="Y91" s="705"/>
      <c r="Z91" s="705"/>
      <c r="AA91" s="705"/>
      <c r="AB91" s="705"/>
      <c r="AC91" s="705"/>
      <c r="AD91" s="705"/>
    </row>
    <row r="92" spans="1:30" x14ac:dyDescent="0.2">
      <c r="A92" s="705"/>
      <c r="B92" s="705"/>
      <c r="C92" s="705"/>
      <c r="D92" s="705"/>
      <c r="E92" s="705"/>
      <c r="F92" s="708"/>
      <c r="G92" s="705"/>
      <c r="H92" s="705"/>
      <c r="I92" s="705"/>
      <c r="J92" s="705"/>
      <c r="K92" s="705"/>
      <c r="L92" s="705"/>
      <c r="M92" s="705"/>
      <c r="N92" s="705"/>
      <c r="O92" s="705"/>
      <c r="P92" s="705"/>
      <c r="Q92" s="705"/>
      <c r="R92" s="705"/>
      <c r="S92" s="705"/>
      <c r="T92" s="705"/>
      <c r="U92" s="705"/>
      <c r="V92" s="705"/>
      <c r="W92" s="705"/>
      <c r="X92" s="705"/>
      <c r="Y92" s="705"/>
      <c r="Z92" s="705"/>
      <c r="AA92" s="705"/>
      <c r="AB92" s="705"/>
      <c r="AC92" s="705"/>
      <c r="AD92" s="705"/>
    </row>
    <row r="93" spans="1:30" x14ac:dyDescent="0.2">
      <c r="A93" s="705"/>
      <c r="B93" s="705"/>
      <c r="C93" s="705"/>
      <c r="D93" s="705"/>
      <c r="E93" s="705"/>
      <c r="F93" s="708"/>
      <c r="G93" s="705"/>
      <c r="H93" s="705"/>
      <c r="I93" s="705"/>
      <c r="J93" s="705"/>
      <c r="K93" s="705"/>
      <c r="L93" s="705"/>
      <c r="M93" s="705"/>
      <c r="N93" s="705"/>
      <c r="O93" s="705"/>
      <c r="P93" s="705"/>
      <c r="Q93" s="705"/>
      <c r="R93" s="705"/>
      <c r="S93" s="705"/>
      <c r="T93" s="705"/>
      <c r="U93" s="705"/>
      <c r="V93" s="705"/>
      <c r="W93" s="705"/>
      <c r="X93" s="705"/>
      <c r="Y93" s="705"/>
      <c r="Z93" s="705"/>
      <c r="AA93" s="705"/>
      <c r="AB93" s="705"/>
      <c r="AC93" s="705"/>
      <c r="AD93" s="705"/>
    </row>
    <row r="94" spans="1:30" x14ac:dyDescent="0.2">
      <c r="A94" s="705"/>
      <c r="B94" s="705"/>
      <c r="C94" s="705"/>
      <c r="D94" s="705"/>
      <c r="E94" s="705"/>
      <c r="F94" s="708"/>
      <c r="G94" s="705"/>
      <c r="H94" s="705"/>
      <c r="I94" s="705"/>
      <c r="J94" s="705"/>
      <c r="K94" s="705"/>
      <c r="L94" s="705"/>
      <c r="M94" s="705"/>
      <c r="N94" s="705"/>
      <c r="O94" s="705"/>
      <c r="P94" s="705"/>
      <c r="Q94" s="705"/>
      <c r="R94" s="705"/>
      <c r="S94" s="705"/>
      <c r="T94" s="705"/>
      <c r="U94" s="705"/>
      <c r="V94" s="705"/>
      <c r="W94" s="705"/>
      <c r="X94" s="705"/>
      <c r="Y94" s="705"/>
      <c r="Z94" s="705"/>
      <c r="AA94" s="705"/>
      <c r="AB94" s="705"/>
      <c r="AC94" s="705"/>
      <c r="AD94" s="705"/>
    </row>
    <row r="95" spans="1:30" x14ac:dyDescent="0.2">
      <c r="A95" s="705"/>
      <c r="B95" s="705"/>
      <c r="C95" s="705"/>
      <c r="D95" s="705"/>
      <c r="E95" s="705"/>
      <c r="F95" s="708"/>
      <c r="G95" s="705"/>
      <c r="H95" s="705"/>
      <c r="I95" s="705"/>
      <c r="J95" s="705"/>
      <c r="K95" s="705"/>
      <c r="L95" s="705"/>
      <c r="M95" s="705"/>
      <c r="N95" s="705"/>
      <c r="O95" s="705"/>
      <c r="P95" s="705"/>
      <c r="Q95" s="705"/>
      <c r="R95" s="705"/>
      <c r="S95" s="705"/>
      <c r="T95" s="705"/>
      <c r="U95" s="705"/>
      <c r="V95" s="705"/>
      <c r="W95" s="705"/>
      <c r="X95" s="705"/>
      <c r="Y95" s="705"/>
      <c r="Z95" s="705"/>
      <c r="AA95" s="705"/>
      <c r="AB95" s="705"/>
      <c r="AC95" s="705"/>
      <c r="AD95" s="705"/>
    </row>
    <row r="96" spans="1:30" x14ac:dyDescent="0.2">
      <c r="A96" s="705"/>
      <c r="B96" s="705"/>
      <c r="C96" s="705"/>
      <c r="D96" s="705"/>
      <c r="E96" s="705"/>
      <c r="F96" s="708"/>
      <c r="G96" s="705"/>
      <c r="H96" s="705"/>
      <c r="I96" s="705"/>
      <c r="J96" s="705"/>
      <c r="K96" s="705"/>
      <c r="L96" s="705"/>
      <c r="M96" s="705"/>
      <c r="N96" s="705"/>
      <c r="O96" s="705"/>
      <c r="P96" s="705"/>
      <c r="Q96" s="705"/>
      <c r="R96" s="705"/>
      <c r="S96" s="705"/>
      <c r="T96" s="705"/>
      <c r="U96" s="705"/>
      <c r="V96" s="705"/>
      <c r="W96" s="705"/>
      <c r="X96" s="705"/>
      <c r="Y96" s="705"/>
      <c r="Z96" s="705"/>
      <c r="AA96" s="705"/>
      <c r="AB96" s="705"/>
      <c r="AC96" s="705"/>
      <c r="AD96" s="705"/>
    </row>
    <row r="97" spans="1:30" x14ac:dyDescent="0.2">
      <c r="A97" s="705"/>
      <c r="B97" s="705"/>
      <c r="C97" s="705"/>
      <c r="D97" s="705"/>
      <c r="E97" s="705"/>
      <c r="F97" s="708"/>
      <c r="G97" s="705"/>
      <c r="H97" s="705"/>
      <c r="I97" s="705"/>
      <c r="J97" s="705"/>
      <c r="K97" s="705"/>
      <c r="L97" s="705"/>
      <c r="M97" s="705"/>
      <c r="N97" s="705"/>
      <c r="O97" s="705"/>
      <c r="P97" s="705"/>
      <c r="Q97" s="705"/>
      <c r="R97" s="705"/>
      <c r="S97" s="705"/>
      <c r="T97" s="705"/>
      <c r="U97" s="705"/>
      <c r="V97" s="705"/>
      <c r="W97" s="705"/>
      <c r="X97" s="705"/>
      <c r="Y97" s="705"/>
      <c r="Z97" s="705"/>
      <c r="AA97" s="705"/>
      <c r="AB97" s="705"/>
      <c r="AC97" s="705"/>
      <c r="AD97" s="705"/>
    </row>
    <row r="98" spans="1:30" x14ac:dyDescent="0.2">
      <c r="A98" s="705"/>
      <c r="B98" s="705"/>
      <c r="C98" s="705"/>
      <c r="D98" s="705"/>
      <c r="E98" s="705"/>
      <c r="F98" s="708"/>
      <c r="G98" s="705"/>
      <c r="H98" s="705"/>
      <c r="I98" s="705"/>
      <c r="J98" s="705"/>
      <c r="K98" s="705"/>
      <c r="L98" s="705"/>
      <c r="M98" s="705"/>
      <c r="N98" s="705"/>
      <c r="O98" s="705"/>
      <c r="P98" s="705"/>
      <c r="Q98" s="705"/>
      <c r="R98" s="705"/>
      <c r="S98" s="705"/>
      <c r="T98" s="705"/>
      <c r="U98" s="705"/>
      <c r="V98" s="705"/>
      <c r="W98" s="705"/>
      <c r="X98" s="705"/>
      <c r="Y98" s="705"/>
      <c r="Z98" s="705"/>
      <c r="AA98" s="705"/>
      <c r="AB98" s="705"/>
      <c r="AC98" s="705"/>
      <c r="AD98" s="705"/>
    </row>
    <row r="99" spans="1:30" x14ac:dyDescent="0.2">
      <c r="A99" s="705"/>
      <c r="B99" s="705"/>
      <c r="C99" s="705"/>
      <c r="D99" s="705"/>
      <c r="E99" s="705"/>
      <c r="F99" s="708"/>
      <c r="G99" s="705"/>
      <c r="H99" s="705"/>
      <c r="I99" s="705"/>
      <c r="J99" s="705"/>
      <c r="K99" s="705"/>
      <c r="L99" s="705"/>
      <c r="M99" s="705"/>
      <c r="N99" s="705"/>
      <c r="O99" s="705"/>
      <c r="P99" s="705"/>
      <c r="Q99" s="705"/>
      <c r="R99" s="705"/>
      <c r="S99" s="705"/>
      <c r="T99" s="705"/>
      <c r="U99" s="705"/>
      <c r="V99" s="705"/>
      <c r="W99" s="705"/>
      <c r="X99" s="705"/>
      <c r="Y99" s="705"/>
      <c r="Z99" s="705"/>
      <c r="AA99" s="705"/>
      <c r="AB99" s="705"/>
      <c r="AC99" s="705"/>
      <c r="AD99" s="705"/>
    </row>
    <row r="100" spans="1:30" x14ac:dyDescent="0.2">
      <c r="A100" s="705"/>
      <c r="B100" s="705"/>
      <c r="C100" s="705"/>
      <c r="D100" s="705"/>
      <c r="E100" s="705"/>
      <c r="F100" s="708"/>
      <c r="G100" s="705"/>
      <c r="H100" s="705"/>
      <c r="I100" s="705"/>
      <c r="J100" s="705"/>
      <c r="K100" s="705"/>
      <c r="L100" s="705"/>
      <c r="M100" s="705"/>
      <c r="N100" s="705"/>
      <c r="O100" s="705"/>
      <c r="P100" s="705"/>
      <c r="Q100" s="705"/>
      <c r="R100" s="705"/>
      <c r="S100" s="705"/>
      <c r="T100" s="705"/>
      <c r="U100" s="705"/>
      <c r="V100" s="705"/>
      <c r="W100" s="705"/>
      <c r="X100" s="705"/>
      <c r="Y100" s="705"/>
      <c r="Z100" s="705"/>
      <c r="AA100" s="705"/>
      <c r="AB100" s="705"/>
      <c r="AC100" s="705"/>
      <c r="AD100" s="705"/>
    </row>
    <row r="101" spans="1:30" x14ac:dyDescent="0.2">
      <c r="A101" s="705"/>
      <c r="B101" s="705"/>
      <c r="C101" s="705"/>
      <c r="D101" s="705"/>
      <c r="E101" s="705"/>
      <c r="F101" s="708"/>
      <c r="G101" s="705"/>
      <c r="H101" s="705"/>
      <c r="I101" s="705"/>
      <c r="J101" s="705"/>
      <c r="K101" s="705"/>
      <c r="L101" s="705"/>
      <c r="M101" s="705"/>
      <c r="N101" s="705"/>
      <c r="O101" s="705"/>
      <c r="P101" s="705"/>
      <c r="Q101" s="705"/>
      <c r="R101" s="705"/>
      <c r="S101" s="705"/>
      <c r="T101" s="705"/>
      <c r="U101" s="705"/>
      <c r="V101" s="705"/>
      <c r="W101" s="705"/>
      <c r="X101" s="705"/>
      <c r="Y101" s="705"/>
      <c r="Z101" s="705"/>
      <c r="AA101" s="705"/>
      <c r="AB101" s="705"/>
      <c r="AC101" s="705"/>
      <c r="AD101" s="705"/>
    </row>
    <row r="102" spans="1:30" x14ac:dyDescent="0.2">
      <c r="A102" s="705"/>
      <c r="B102" s="705"/>
      <c r="C102" s="705"/>
      <c r="D102" s="705"/>
      <c r="E102" s="705"/>
      <c r="F102" s="708"/>
      <c r="G102" s="705"/>
      <c r="H102" s="705"/>
      <c r="I102" s="705"/>
      <c r="J102" s="705"/>
      <c r="K102" s="705"/>
      <c r="L102" s="705"/>
      <c r="M102" s="705"/>
      <c r="N102" s="705"/>
      <c r="O102" s="705"/>
      <c r="P102" s="705"/>
      <c r="Q102" s="705"/>
      <c r="R102" s="705"/>
      <c r="S102" s="705"/>
      <c r="T102" s="705"/>
      <c r="U102" s="705"/>
      <c r="V102" s="705"/>
      <c r="W102" s="705"/>
      <c r="X102" s="705"/>
      <c r="Y102" s="705"/>
      <c r="Z102" s="705"/>
      <c r="AA102" s="705"/>
      <c r="AB102" s="705"/>
      <c r="AC102" s="705"/>
      <c r="AD102" s="705"/>
    </row>
    <row r="103" spans="1:30" x14ac:dyDescent="0.2">
      <c r="A103" s="705"/>
      <c r="B103" s="705"/>
      <c r="C103" s="705"/>
      <c r="D103" s="705"/>
      <c r="E103" s="705"/>
      <c r="F103" s="708"/>
      <c r="G103" s="705"/>
      <c r="H103" s="705"/>
      <c r="I103" s="705"/>
      <c r="J103" s="705"/>
      <c r="K103" s="705"/>
      <c r="L103" s="705"/>
      <c r="M103" s="705"/>
      <c r="N103" s="705"/>
      <c r="O103" s="705"/>
      <c r="P103" s="705"/>
      <c r="Q103" s="705"/>
      <c r="R103" s="705"/>
      <c r="S103" s="705"/>
      <c r="T103" s="705"/>
      <c r="U103" s="705"/>
      <c r="V103" s="705"/>
      <c r="W103" s="705"/>
      <c r="X103" s="705"/>
      <c r="Y103" s="705"/>
      <c r="Z103" s="705"/>
      <c r="AA103" s="705"/>
      <c r="AB103" s="705"/>
      <c r="AC103" s="705"/>
      <c r="AD103" s="705"/>
    </row>
    <row r="104" spans="1:30" x14ac:dyDescent="0.2">
      <c r="A104" s="705"/>
      <c r="B104" s="705"/>
      <c r="C104" s="705"/>
      <c r="D104" s="705"/>
      <c r="E104" s="705"/>
      <c r="F104" s="708"/>
      <c r="G104" s="705"/>
      <c r="H104" s="705"/>
      <c r="I104" s="705"/>
      <c r="J104" s="705"/>
      <c r="K104" s="705"/>
      <c r="L104" s="705"/>
      <c r="M104" s="705"/>
      <c r="N104" s="705"/>
      <c r="O104" s="705"/>
      <c r="P104" s="705"/>
      <c r="Q104" s="705"/>
      <c r="R104" s="705"/>
      <c r="S104" s="705"/>
      <c r="T104" s="705"/>
      <c r="U104" s="705"/>
      <c r="V104" s="705"/>
      <c r="W104" s="705"/>
      <c r="X104" s="705"/>
      <c r="Y104" s="705"/>
      <c r="Z104" s="705"/>
      <c r="AA104" s="705"/>
      <c r="AB104" s="705"/>
      <c r="AC104" s="705"/>
      <c r="AD104" s="705"/>
    </row>
    <row r="105" spans="1:30" x14ac:dyDescent="0.2">
      <c r="A105" s="705"/>
      <c r="B105" s="705"/>
      <c r="C105" s="705"/>
      <c r="D105" s="705"/>
      <c r="E105" s="705"/>
      <c r="F105" s="708"/>
      <c r="G105" s="705"/>
      <c r="H105" s="705"/>
      <c r="I105" s="705"/>
      <c r="J105" s="705"/>
      <c r="K105" s="705"/>
      <c r="L105" s="705"/>
      <c r="M105" s="705"/>
      <c r="N105" s="705"/>
      <c r="O105" s="705"/>
      <c r="P105" s="705"/>
      <c r="Q105" s="705"/>
      <c r="R105" s="705"/>
      <c r="S105" s="705"/>
      <c r="T105" s="705"/>
      <c r="U105" s="705"/>
      <c r="V105" s="705"/>
      <c r="W105" s="705"/>
      <c r="X105" s="705"/>
      <c r="Y105" s="705"/>
      <c r="Z105" s="705"/>
      <c r="AA105" s="705"/>
      <c r="AB105" s="705"/>
      <c r="AC105" s="705"/>
      <c r="AD105" s="705"/>
    </row>
    <row r="106" spans="1:30" x14ac:dyDescent="0.2">
      <c r="A106" s="705"/>
      <c r="B106" s="705"/>
      <c r="C106" s="705"/>
      <c r="D106" s="705"/>
      <c r="E106" s="705"/>
      <c r="F106" s="708"/>
      <c r="G106" s="705"/>
      <c r="H106" s="705"/>
      <c r="I106" s="705"/>
      <c r="J106" s="705"/>
      <c r="K106" s="705"/>
      <c r="L106" s="705"/>
      <c r="M106" s="705"/>
      <c r="N106" s="705"/>
      <c r="O106" s="705"/>
      <c r="P106" s="705"/>
      <c r="Q106" s="705"/>
      <c r="R106" s="705"/>
      <c r="S106" s="705"/>
      <c r="T106" s="705"/>
      <c r="U106" s="705"/>
      <c r="V106" s="705"/>
      <c r="W106" s="705"/>
      <c r="X106" s="705"/>
      <c r="Y106" s="705"/>
      <c r="Z106" s="705"/>
      <c r="AA106" s="705"/>
      <c r="AB106" s="705"/>
      <c r="AC106" s="705"/>
      <c r="AD106" s="705"/>
    </row>
    <row r="107" spans="1:30" x14ac:dyDescent="0.2">
      <c r="A107" s="705"/>
      <c r="B107" s="705"/>
      <c r="C107" s="705"/>
      <c r="D107" s="705"/>
      <c r="E107" s="705"/>
      <c r="F107" s="708"/>
      <c r="G107" s="705"/>
      <c r="H107" s="705"/>
      <c r="I107" s="705"/>
      <c r="J107" s="705"/>
      <c r="K107" s="705"/>
      <c r="L107" s="705"/>
      <c r="M107" s="705"/>
      <c r="N107" s="705"/>
      <c r="O107" s="705"/>
      <c r="P107" s="705"/>
      <c r="Q107" s="705"/>
      <c r="R107" s="705"/>
      <c r="S107" s="705"/>
      <c r="T107" s="705"/>
      <c r="U107" s="705"/>
      <c r="V107" s="705"/>
      <c r="W107" s="705"/>
      <c r="X107" s="705"/>
      <c r="Y107" s="705"/>
      <c r="Z107" s="705"/>
      <c r="AA107" s="705"/>
      <c r="AB107" s="705"/>
      <c r="AC107" s="705"/>
      <c r="AD107" s="705"/>
    </row>
    <row r="108" spans="1:30" x14ac:dyDescent="0.2">
      <c r="A108" s="705"/>
      <c r="B108" s="705"/>
      <c r="C108" s="705"/>
      <c r="D108" s="705"/>
      <c r="E108" s="705"/>
      <c r="F108" s="708"/>
      <c r="G108" s="705"/>
      <c r="H108" s="705"/>
      <c r="I108" s="705"/>
      <c r="J108" s="705"/>
      <c r="K108" s="705"/>
      <c r="L108" s="705"/>
      <c r="M108" s="705"/>
      <c r="N108" s="705"/>
      <c r="O108" s="705"/>
      <c r="P108" s="705"/>
      <c r="Q108" s="705"/>
      <c r="R108" s="705"/>
      <c r="S108" s="705"/>
      <c r="T108" s="705"/>
      <c r="U108" s="705"/>
      <c r="V108" s="705"/>
      <c r="W108" s="705"/>
      <c r="X108" s="705"/>
      <c r="Y108" s="705"/>
      <c r="Z108" s="705"/>
      <c r="AA108" s="705"/>
      <c r="AB108" s="705"/>
      <c r="AC108" s="705"/>
      <c r="AD108" s="705"/>
    </row>
    <row r="109" spans="1:30" x14ac:dyDescent="0.2">
      <c r="A109" s="705"/>
      <c r="B109" s="705"/>
      <c r="C109" s="705"/>
      <c r="D109" s="705"/>
      <c r="E109" s="705"/>
      <c r="F109" s="708"/>
      <c r="G109" s="705"/>
      <c r="H109" s="705"/>
      <c r="I109" s="705"/>
      <c r="J109" s="705"/>
      <c r="K109" s="705"/>
      <c r="L109" s="705"/>
      <c r="M109" s="705"/>
      <c r="N109" s="705"/>
      <c r="O109" s="705"/>
      <c r="P109" s="705"/>
      <c r="Q109" s="705"/>
      <c r="R109" s="705"/>
      <c r="S109" s="705"/>
      <c r="T109" s="705"/>
      <c r="U109" s="705"/>
      <c r="V109" s="705"/>
      <c r="W109" s="705"/>
      <c r="X109" s="705"/>
      <c r="Y109" s="705"/>
      <c r="Z109" s="705"/>
      <c r="AA109" s="705"/>
      <c r="AB109" s="705"/>
      <c r="AC109" s="705"/>
      <c r="AD109" s="705"/>
    </row>
    <row r="110" spans="1:30" x14ac:dyDescent="0.2">
      <c r="A110" s="705"/>
      <c r="B110" s="705"/>
      <c r="C110" s="705"/>
      <c r="D110" s="705"/>
      <c r="E110" s="705"/>
      <c r="F110" s="708"/>
      <c r="G110" s="705"/>
      <c r="H110" s="705"/>
      <c r="I110" s="705"/>
      <c r="J110" s="705"/>
      <c r="K110" s="705"/>
      <c r="L110" s="705"/>
      <c r="M110" s="705"/>
      <c r="N110" s="705"/>
      <c r="O110" s="705"/>
      <c r="P110" s="705"/>
      <c r="Q110" s="705"/>
      <c r="R110" s="705"/>
      <c r="S110" s="705"/>
      <c r="T110" s="705"/>
      <c r="U110" s="705"/>
      <c r="V110" s="705"/>
      <c r="W110" s="705"/>
      <c r="X110" s="705"/>
      <c r="Y110" s="705"/>
      <c r="Z110" s="705"/>
      <c r="AA110" s="705"/>
      <c r="AB110" s="705"/>
      <c r="AC110" s="705"/>
      <c r="AD110" s="705"/>
    </row>
    <row r="111" spans="1:30" x14ac:dyDescent="0.2">
      <c r="A111" s="705"/>
      <c r="B111" s="705"/>
      <c r="C111" s="705"/>
      <c r="D111" s="705"/>
      <c r="E111" s="705"/>
      <c r="F111" s="708"/>
      <c r="G111" s="705"/>
      <c r="H111" s="705"/>
      <c r="I111" s="705"/>
      <c r="J111" s="705"/>
      <c r="K111" s="705"/>
      <c r="L111" s="705"/>
      <c r="M111" s="705"/>
      <c r="N111" s="705"/>
      <c r="O111" s="705"/>
      <c r="P111" s="705"/>
      <c r="Q111" s="705"/>
      <c r="R111" s="705"/>
      <c r="S111" s="705"/>
      <c r="T111" s="705"/>
      <c r="U111" s="705"/>
      <c r="V111" s="705"/>
      <c r="W111" s="705"/>
      <c r="X111" s="705"/>
      <c r="Y111" s="705"/>
      <c r="Z111" s="705"/>
      <c r="AA111" s="705"/>
      <c r="AB111" s="705"/>
      <c r="AC111" s="705"/>
      <c r="AD111" s="705"/>
    </row>
    <row r="112" spans="1:30" x14ac:dyDescent="0.2">
      <c r="A112" s="705"/>
      <c r="B112" s="705"/>
      <c r="C112" s="705"/>
      <c r="D112" s="705"/>
      <c r="E112" s="705"/>
      <c r="F112" s="708"/>
      <c r="G112" s="705"/>
      <c r="H112" s="705"/>
      <c r="I112" s="705"/>
      <c r="J112" s="705"/>
      <c r="K112" s="705"/>
      <c r="L112" s="705"/>
      <c r="M112" s="705"/>
      <c r="N112" s="705"/>
      <c r="O112" s="705"/>
      <c r="P112" s="705"/>
      <c r="Q112" s="705"/>
      <c r="R112" s="705"/>
      <c r="S112" s="705"/>
      <c r="T112" s="705"/>
      <c r="U112" s="705"/>
      <c r="V112" s="705"/>
      <c r="W112" s="705"/>
      <c r="X112" s="705"/>
      <c r="Y112" s="705"/>
      <c r="Z112" s="705"/>
      <c r="AA112" s="705"/>
      <c r="AB112" s="705"/>
      <c r="AC112" s="705"/>
      <c r="AD112" s="705"/>
    </row>
    <row r="113" spans="1:30" x14ac:dyDescent="0.2">
      <c r="A113" s="705"/>
      <c r="B113" s="705"/>
      <c r="C113" s="705"/>
      <c r="D113" s="705"/>
      <c r="E113" s="705"/>
      <c r="F113" s="708"/>
      <c r="G113" s="705"/>
      <c r="H113" s="705"/>
      <c r="I113" s="705"/>
      <c r="J113" s="705"/>
      <c r="K113" s="705"/>
      <c r="L113" s="705"/>
      <c r="M113" s="705"/>
      <c r="N113" s="705"/>
      <c r="O113" s="705"/>
      <c r="P113" s="705"/>
      <c r="Q113" s="705"/>
      <c r="R113" s="705"/>
      <c r="S113" s="705"/>
      <c r="T113" s="705"/>
      <c r="U113" s="705"/>
      <c r="V113" s="705"/>
      <c r="W113" s="705"/>
      <c r="X113" s="705"/>
      <c r="Y113" s="705"/>
      <c r="Z113" s="705"/>
      <c r="AA113" s="705"/>
      <c r="AB113" s="705"/>
      <c r="AC113" s="705"/>
      <c r="AD113" s="705"/>
    </row>
    <row r="114" spans="1:30" x14ac:dyDescent="0.2">
      <c r="A114" s="705"/>
      <c r="B114" s="705"/>
      <c r="C114" s="705"/>
      <c r="D114" s="705"/>
      <c r="E114" s="705"/>
      <c r="F114" s="708"/>
      <c r="G114" s="705"/>
      <c r="H114" s="705"/>
      <c r="I114" s="705"/>
      <c r="J114" s="705"/>
      <c r="K114" s="705"/>
      <c r="L114" s="705"/>
      <c r="M114" s="705"/>
      <c r="N114" s="705"/>
      <c r="O114" s="705"/>
      <c r="P114" s="705"/>
      <c r="Q114" s="705"/>
      <c r="R114" s="705"/>
      <c r="S114" s="705"/>
      <c r="T114" s="705"/>
      <c r="U114" s="705"/>
      <c r="V114" s="705"/>
      <c r="W114" s="705"/>
      <c r="X114" s="705"/>
      <c r="Y114" s="705"/>
      <c r="Z114" s="705"/>
      <c r="AA114" s="705"/>
      <c r="AB114" s="705"/>
      <c r="AC114" s="705"/>
      <c r="AD114" s="705"/>
    </row>
    <row r="115" spans="1:30" x14ac:dyDescent="0.2">
      <c r="A115" s="705"/>
      <c r="B115" s="705"/>
      <c r="C115" s="705"/>
      <c r="D115" s="705"/>
      <c r="E115" s="705"/>
      <c r="F115" s="708"/>
      <c r="G115" s="705"/>
      <c r="H115" s="705"/>
      <c r="I115" s="705"/>
      <c r="J115" s="705"/>
      <c r="K115" s="705"/>
      <c r="L115" s="705"/>
      <c r="M115" s="705"/>
      <c r="N115" s="705"/>
      <c r="O115" s="705"/>
      <c r="P115" s="705"/>
      <c r="Q115" s="705"/>
      <c r="R115" s="705"/>
      <c r="S115" s="705"/>
      <c r="T115" s="705"/>
      <c r="U115" s="705"/>
      <c r="V115" s="705"/>
      <c r="W115" s="705"/>
      <c r="X115" s="705"/>
      <c r="Y115" s="705"/>
      <c r="Z115" s="705"/>
      <c r="AA115" s="705"/>
      <c r="AB115" s="705"/>
      <c r="AC115" s="705"/>
      <c r="AD115" s="705"/>
    </row>
    <row r="116" spans="1:30" x14ac:dyDescent="0.2">
      <c r="A116" s="705"/>
      <c r="B116" s="705"/>
      <c r="C116" s="705"/>
      <c r="D116" s="705"/>
      <c r="E116" s="705"/>
      <c r="F116" s="708"/>
      <c r="G116" s="705"/>
      <c r="H116" s="705"/>
      <c r="I116" s="705"/>
      <c r="J116" s="705"/>
      <c r="K116" s="705"/>
      <c r="L116" s="705"/>
      <c r="M116" s="705"/>
      <c r="N116" s="705"/>
      <c r="O116" s="705"/>
      <c r="P116" s="705"/>
      <c r="Q116" s="705"/>
      <c r="R116" s="705"/>
      <c r="S116" s="705"/>
      <c r="T116" s="705"/>
      <c r="U116" s="705"/>
      <c r="V116" s="705"/>
      <c r="W116" s="705"/>
      <c r="X116" s="705"/>
      <c r="Y116" s="705"/>
      <c r="Z116" s="705"/>
      <c r="AA116" s="705"/>
      <c r="AB116" s="705"/>
      <c r="AC116" s="705"/>
      <c r="AD116" s="705"/>
    </row>
    <row r="117" spans="1:30" x14ac:dyDescent="0.2">
      <c r="A117" s="705"/>
      <c r="B117" s="705"/>
      <c r="C117" s="705"/>
      <c r="D117" s="705"/>
      <c r="E117" s="705"/>
      <c r="F117" s="708"/>
      <c r="G117" s="705"/>
      <c r="H117" s="705"/>
      <c r="I117" s="705"/>
      <c r="J117" s="705"/>
      <c r="K117" s="705"/>
      <c r="L117" s="705"/>
      <c r="M117" s="705"/>
      <c r="N117" s="705"/>
      <c r="O117" s="705"/>
      <c r="P117" s="705"/>
      <c r="Q117" s="705"/>
      <c r="R117" s="705"/>
      <c r="S117" s="705"/>
      <c r="T117" s="705"/>
      <c r="U117" s="705"/>
      <c r="V117" s="705"/>
      <c r="W117" s="705"/>
      <c r="X117" s="705"/>
      <c r="Y117" s="705"/>
      <c r="Z117" s="705"/>
      <c r="AA117" s="705"/>
      <c r="AB117" s="705"/>
      <c r="AC117" s="705"/>
      <c r="AD117" s="705"/>
    </row>
    <row r="118" spans="1:30" x14ac:dyDescent="0.2">
      <c r="A118" s="705"/>
      <c r="B118" s="705"/>
      <c r="C118" s="705"/>
      <c r="D118" s="705"/>
      <c r="E118" s="705"/>
      <c r="F118" s="708"/>
      <c r="G118" s="705"/>
      <c r="H118" s="705"/>
      <c r="I118" s="705"/>
      <c r="J118" s="705"/>
      <c r="K118" s="705"/>
      <c r="L118" s="705"/>
      <c r="M118" s="705"/>
      <c r="N118" s="705"/>
      <c r="O118" s="705"/>
      <c r="P118" s="705"/>
      <c r="Q118" s="705"/>
      <c r="R118" s="705"/>
      <c r="S118" s="705"/>
      <c r="T118" s="705"/>
      <c r="U118" s="705"/>
      <c r="V118" s="705"/>
      <c r="W118" s="705"/>
      <c r="X118" s="705"/>
      <c r="Y118" s="705"/>
      <c r="Z118" s="705"/>
      <c r="AA118" s="705"/>
      <c r="AB118" s="705"/>
      <c r="AC118" s="705"/>
      <c r="AD118" s="705"/>
    </row>
    <row r="119" spans="1:30" x14ac:dyDescent="0.2">
      <c r="A119" s="705"/>
      <c r="B119" s="705"/>
      <c r="C119" s="705"/>
      <c r="D119" s="705"/>
      <c r="E119" s="705"/>
      <c r="F119" s="708"/>
      <c r="G119" s="705"/>
      <c r="H119" s="705"/>
      <c r="I119" s="705"/>
      <c r="J119" s="705"/>
      <c r="K119" s="705"/>
      <c r="L119" s="705"/>
      <c r="M119" s="705"/>
      <c r="N119" s="705"/>
      <c r="O119" s="705"/>
      <c r="P119" s="705"/>
      <c r="Q119" s="705"/>
      <c r="R119" s="705"/>
      <c r="S119" s="705"/>
      <c r="T119" s="705"/>
      <c r="U119" s="705"/>
      <c r="V119" s="705"/>
      <c r="W119" s="705"/>
      <c r="X119" s="705"/>
      <c r="Y119" s="705"/>
      <c r="Z119" s="705"/>
      <c r="AA119" s="705"/>
      <c r="AB119" s="705"/>
      <c r="AC119" s="705"/>
      <c r="AD119" s="705"/>
    </row>
    <row r="120" spans="1:30" x14ac:dyDescent="0.2">
      <c r="A120" s="705"/>
      <c r="B120" s="705"/>
      <c r="C120" s="705"/>
      <c r="D120" s="705"/>
      <c r="E120" s="705"/>
      <c r="F120" s="708"/>
      <c r="G120" s="705"/>
      <c r="H120" s="705"/>
      <c r="I120" s="705"/>
      <c r="J120" s="705"/>
      <c r="K120" s="705"/>
      <c r="L120" s="705"/>
      <c r="M120" s="705"/>
      <c r="N120" s="705"/>
      <c r="O120" s="705"/>
      <c r="P120" s="705"/>
      <c r="Q120" s="705"/>
      <c r="R120" s="705"/>
      <c r="S120" s="705"/>
      <c r="T120" s="705"/>
      <c r="U120" s="705"/>
      <c r="V120" s="705"/>
      <c r="W120" s="705"/>
      <c r="X120" s="705"/>
      <c r="Y120" s="705"/>
      <c r="Z120" s="705"/>
      <c r="AA120" s="705"/>
      <c r="AB120" s="705"/>
      <c r="AC120" s="705"/>
      <c r="AD120" s="705"/>
    </row>
    <row r="121" spans="1:30" x14ac:dyDescent="0.2">
      <c r="A121" s="705"/>
      <c r="B121" s="705"/>
      <c r="C121" s="705"/>
      <c r="D121" s="705"/>
      <c r="E121" s="705"/>
      <c r="F121" s="708"/>
      <c r="G121" s="705"/>
      <c r="H121" s="705"/>
      <c r="I121" s="705"/>
      <c r="J121" s="705"/>
      <c r="K121" s="705"/>
      <c r="L121" s="705"/>
      <c r="M121" s="705"/>
      <c r="N121" s="705"/>
      <c r="O121" s="705"/>
      <c r="P121" s="705"/>
      <c r="Q121" s="705"/>
      <c r="R121" s="705"/>
      <c r="S121" s="705"/>
      <c r="T121" s="705"/>
      <c r="U121" s="705"/>
      <c r="V121" s="705"/>
      <c r="W121" s="705"/>
      <c r="X121" s="705"/>
      <c r="Y121" s="705"/>
      <c r="Z121" s="705"/>
      <c r="AA121" s="705"/>
      <c r="AB121" s="705"/>
      <c r="AC121" s="705"/>
      <c r="AD121" s="705"/>
    </row>
    <row r="122" spans="1:30" x14ac:dyDescent="0.2">
      <c r="A122" s="705"/>
      <c r="B122" s="705"/>
      <c r="C122" s="705"/>
      <c r="D122" s="705"/>
      <c r="E122" s="705"/>
      <c r="F122" s="708"/>
      <c r="G122" s="705"/>
      <c r="H122" s="705"/>
      <c r="I122" s="705"/>
      <c r="J122" s="705"/>
      <c r="K122" s="705"/>
      <c r="L122" s="705"/>
      <c r="M122" s="705"/>
      <c r="N122" s="705"/>
      <c r="O122" s="705"/>
      <c r="P122" s="705"/>
      <c r="Q122" s="705"/>
      <c r="R122" s="705"/>
      <c r="S122" s="705"/>
      <c r="T122" s="705"/>
      <c r="U122" s="705"/>
      <c r="V122" s="705"/>
      <c r="W122" s="705"/>
      <c r="X122" s="705"/>
      <c r="Y122" s="705"/>
      <c r="Z122" s="705"/>
      <c r="AA122" s="705"/>
      <c r="AB122" s="705"/>
      <c r="AC122" s="705"/>
      <c r="AD122" s="705"/>
    </row>
    <row r="123" spans="1:30" x14ac:dyDescent="0.2">
      <c r="A123" s="705"/>
      <c r="B123" s="705"/>
      <c r="C123" s="705"/>
      <c r="D123" s="705"/>
      <c r="E123" s="705"/>
      <c r="F123" s="708"/>
      <c r="G123" s="705"/>
      <c r="H123" s="705"/>
      <c r="I123" s="705"/>
      <c r="J123" s="705"/>
      <c r="K123" s="705"/>
      <c r="L123" s="705"/>
      <c r="M123" s="705"/>
      <c r="N123" s="705"/>
      <c r="O123" s="705"/>
      <c r="P123" s="705"/>
      <c r="Q123" s="705"/>
      <c r="R123" s="705"/>
      <c r="S123" s="705"/>
      <c r="T123" s="705"/>
      <c r="U123" s="705"/>
      <c r="V123" s="705"/>
      <c r="W123" s="705"/>
      <c r="X123" s="705"/>
      <c r="Y123" s="705"/>
      <c r="Z123" s="705"/>
      <c r="AA123" s="705"/>
      <c r="AB123" s="705"/>
      <c r="AC123" s="705"/>
      <c r="AD123" s="705"/>
    </row>
    <row r="124" spans="1:30" x14ac:dyDescent="0.2">
      <c r="A124" s="705"/>
      <c r="B124" s="705"/>
      <c r="C124" s="705"/>
      <c r="D124" s="705"/>
      <c r="E124" s="705"/>
      <c r="F124" s="708"/>
      <c r="G124" s="705"/>
      <c r="H124" s="705"/>
      <c r="I124" s="705"/>
      <c r="J124" s="705"/>
      <c r="K124" s="705"/>
      <c r="L124" s="705"/>
      <c r="M124" s="705"/>
      <c r="N124" s="705"/>
      <c r="O124" s="705"/>
      <c r="P124" s="705"/>
      <c r="Q124" s="705"/>
      <c r="R124" s="705"/>
      <c r="S124" s="705"/>
      <c r="T124" s="705"/>
      <c r="U124" s="705"/>
      <c r="V124" s="705"/>
      <c r="W124" s="705"/>
      <c r="X124" s="705"/>
      <c r="Y124" s="705"/>
      <c r="Z124" s="705"/>
      <c r="AA124" s="705"/>
      <c r="AB124" s="705"/>
      <c r="AC124" s="705"/>
      <c r="AD124" s="705"/>
    </row>
    <row r="125" spans="1:30" x14ac:dyDescent="0.2">
      <c r="A125" s="705"/>
      <c r="B125" s="705"/>
      <c r="C125" s="705"/>
      <c r="D125" s="705"/>
      <c r="E125" s="705"/>
      <c r="F125" s="708"/>
      <c r="G125" s="705"/>
      <c r="H125" s="705"/>
      <c r="I125" s="705"/>
      <c r="J125" s="705"/>
      <c r="K125" s="705"/>
      <c r="L125" s="705"/>
      <c r="M125" s="705"/>
      <c r="N125" s="705"/>
      <c r="O125" s="705"/>
      <c r="P125" s="705"/>
      <c r="Q125" s="705"/>
      <c r="R125" s="705"/>
      <c r="S125" s="705"/>
      <c r="T125" s="705"/>
      <c r="U125" s="705"/>
      <c r="V125" s="705"/>
      <c r="W125" s="705"/>
      <c r="X125" s="705"/>
      <c r="Y125" s="705"/>
      <c r="Z125" s="705"/>
      <c r="AA125" s="705"/>
      <c r="AB125" s="705"/>
      <c r="AC125" s="705"/>
      <c r="AD125" s="705"/>
    </row>
    <row r="126" spans="1:30" x14ac:dyDescent="0.2">
      <c r="A126" s="705"/>
      <c r="B126" s="705"/>
      <c r="C126" s="705"/>
      <c r="D126" s="705"/>
      <c r="E126" s="705"/>
      <c r="F126" s="708"/>
      <c r="G126" s="705"/>
      <c r="H126" s="705"/>
      <c r="I126" s="705"/>
      <c r="J126" s="705"/>
      <c r="K126" s="705"/>
      <c r="L126" s="705"/>
      <c r="M126" s="705"/>
      <c r="N126" s="705"/>
      <c r="O126" s="705"/>
      <c r="P126" s="705"/>
      <c r="Q126" s="705"/>
      <c r="R126" s="705"/>
      <c r="S126" s="705"/>
      <c r="T126" s="705"/>
      <c r="U126" s="705"/>
      <c r="V126" s="705"/>
      <c r="W126" s="705"/>
      <c r="X126" s="705"/>
      <c r="Y126" s="705"/>
      <c r="Z126" s="705"/>
      <c r="AA126" s="705"/>
      <c r="AB126" s="705"/>
      <c r="AC126" s="705"/>
      <c r="AD126" s="705"/>
    </row>
    <row r="127" spans="1:30" x14ac:dyDescent="0.2">
      <c r="A127" s="705"/>
      <c r="B127" s="705"/>
      <c r="C127" s="705"/>
      <c r="D127" s="705"/>
      <c r="E127" s="705"/>
      <c r="F127" s="708"/>
      <c r="G127" s="705"/>
      <c r="H127" s="705"/>
      <c r="I127" s="705"/>
      <c r="J127" s="705"/>
      <c r="K127" s="705"/>
      <c r="L127" s="705"/>
      <c r="M127" s="705"/>
      <c r="N127" s="705"/>
      <c r="O127" s="705"/>
      <c r="P127" s="705"/>
      <c r="Q127" s="705"/>
      <c r="R127" s="705"/>
      <c r="S127" s="705"/>
      <c r="T127" s="705"/>
      <c r="U127" s="705"/>
      <c r="V127" s="705"/>
      <c r="W127" s="705"/>
      <c r="X127" s="705"/>
      <c r="Y127" s="705"/>
      <c r="Z127" s="705"/>
      <c r="AA127" s="705"/>
      <c r="AB127" s="705"/>
      <c r="AC127" s="705"/>
      <c r="AD127" s="705"/>
    </row>
    <row r="128" spans="1:30" x14ac:dyDescent="0.2">
      <c r="A128" s="705"/>
      <c r="B128" s="705"/>
      <c r="C128" s="705"/>
      <c r="D128" s="705"/>
      <c r="E128" s="705"/>
      <c r="F128" s="708"/>
      <c r="G128" s="705"/>
      <c r="H128" s="705"/>
      <c r="I128" s="705"/>
      <c r="J128" s="705"/>
      <c r="K128" s="705"/>
      <c r="L128" s="705"/>
      <c r="M128" s="705"/>
      <c r="N128" s="705"/>
      <c r="O128" s="705"/>
      <c r="P128" s="705"/>
      <c r="Q128" s="705"/>
      <c r="R128" s="705"/>
      <c r="S128" s="705"/>
      <c r="T128" s="705"/>
      <c r="U128" s="705"/>
      <c r="V128" s="705"/>
      <c r="W128" s="705"/>
      <c r="X128" s="705"/>
      <c r="Y128" s="705"/>
      <c r="Z128" s="705"/>
      <c r="AA128" s="705"/>
      <c r="AB128" s="705"/>
      <c r="AC128" s="705"/>
      <c r="AD128" s="705"/>
    </row>
    <row r="129" spans="1:30" x14ac:dyDescent="0.2">
      <c r="A129" s="705"/>
      <c r="B129" s="705"/>
      <c r="C129" s="705"/>
      <c r="D129" s="705"/>
      <c r="E129" s="705"/>
      <c r="F129" s="708"/>
      <c r="G129" s="705"/>
      <c r="H129" s="705"/>
      <c r="I129" s="705"/>
      <c r="J129" s="705"/>
      <c r="K129" s="705"/>
      <c r="L129" s="705"/>
      <c r="M129" s="705"/>
      <c r="N129" s="705"/>
      <c r="O129" s="705"/>
      <c r="P129" s="705"/>
      <c r="Q129" s="705"/>
      <c r="R129" s="705"/>
      <c r="S129" s="705"/>
      <c r="T129" s="705"/>
      <c r="U129" s="705"/>
      <c r="V129" s="705"/>
      <c r="W129" s="705"/>
      <c r="X129" s="705"/>
      <c r="Y129" s="705"/>
      <c r="Z129" s="705"/>
      <c r="AA129" s="705"/>
      <c r="AB129" s="705"/>
      <c r="AC129" s="705"/>
      <c r="AD129" s="705"/>
    </row>
    <row r="130" spans="1:30" x14ac:dyDescent="0.2">
      <c r="A130" s="705"/>
      <c r="B130" s="705"/>
      <c r="C130" s="705"/>
      <c r="D130" s="705"/>
      <c r="E130" s="705"/>
      <c r="F130" s="708"/>
      <c r="G130" s="705"/>
      <c r="H130" s="705"/>
      <c r="I130" s="705"/>
      <c r="J130" s="705"/>
      <c r="K130" s="705"/>
      <c r="L130" s="705"/>
      <c r="M130" s="705"/>
      <c r="N130" s="705"/>
      <c r="O130" s="705"/>
      <c r="P130" s="705"/>
      <c r="Q130" s="705"/>
      <c r="R130" s="705"/>
      <c r="S130" s="705"/>
      <c r="T130" s="705"/>
      <c r="U130" s="705"/>
      <c r="V130" s="705"/>
      <c r="W130" s="705"/>
      <c r="X130" s="705"/>
      <c r="Y130" s="705"/>
      <c r="Z130" s="705"/>
      <c r="AA130" s="705"/>
      <c r="AB130" s="705"/>
      <c r="AC130" s="705"/>
      <c r="AD130" s="705"/>
    </row>
    <row r="131" spans="1:30" x14ac:dyDescent="0.2">
      <c r="A131" s="705"/>
      <c r="B131" s="705"/>
      <c r="C131" s="705"/>
      <c r="D131" s="705"/>
      <c r="E131" s="705"/>
      <c r="F131" s="708"/>
      <c r="G131" s="705"/>
      <c r="H131" s="705"/>
      <c r="I131" s="705"/>
      <c r="J131" s="705"/>
      <c r="K131" s="705"/>
      <c r="L131" s="705"/>
      <c r="M131" s="705"/>
      <c r="N131" s="705"/>
      <c r="O131" s="705"/>
      <c r="P131" s="705"/>
      <c r="Q131" s="705"/>
      <c r="R131" s="705"/>
      <c r="S131" s="705"/>
      <c r="T131" s="705"/>
      <c r="U131" s="705"/>
      <c r="V131" s="705"/>
      <c r="W131" s="705"/>
      <c r="X131" s="705"/>
      <c r="Y131" s="705"/>
      <c r="Z131" s="705"/>
      <c r="AA131" s="705"/>
      <c r="AB131" s="705"/>
      <c r="AC131" s="705"/>
      <c r="AD131" s="705"/>
    </row>
    <row r="132" spans="1:30" x14ac:dyDescent="0.2">
      <c r="A132" s="705"/>
      <c r="B132" s="705"/>
      <c r="C132" s="705"/>
      <c r="D132" s="705"/>
      <c r="E132" s="705"/>
      <c r="F132" s="708"/>
      <c r="G132" s="705"/>
      <c r="H132" s="705"/>
      <c r="I132" s="705"/>
      <c r="J132" s="705"/>
      <c r="K132" s="705"/>
      <c r="L132" s="705"/>
      <c r="M132" s="705"/>
      <c r="N132" s="705"/>
      <c r="O132" s="705"/>
      <c r="P132" s="705"/>
      <c r="Q132" s="705"/>
      <c r="R132" s="705"/>
      <c r="S132" s="705"/>
      <c r="T132" s="705"/>
      <c r="U132" s="705"/>
      <c r="V132" s="705"/>
      <c r="W132" s="705"/>
      <c r="X132" s="705"/>
      <c r="Y132" s="705"/>
      <c r="Z132" s="705"/>
      <c r="AA132" s="705"/>
      <c r="AB132" s="705"/>
      <c r="AC132" s="705"/>
      <c r="AD132" s="705"/>
    </row>
    <row r="133" spans="1:30" x14ac:dyDescent="0.2">
      <c r="A133" s="705"/>
      <c r="B133" s="705"/>
      <c r="C133" s="705"/>
      <c r="D133" s="705"/>
      <c r="E133" s="705"/>
      <c r="F133" s="708"/>
      <c r="G133" s="705"/>
      <c r="H133" s="705"/>
      <c r="I133" s="705"/>
      <c r="J133" s="705"/>
      <c r="K133" s="705"/>
      <c r="L133" s="705"/>
      <c r="M133" s="705"/>
      <c r="N133" s="705"/>
      <c r="O133" s="705"/>
      <c r="P133" s="705"/>
      <c r="Q133" s="705"/>
      <c r="R133" s="705"/>
      <c r="S133" s="705"/>
      <c r="T133" s="705"/>
      <c r="U133" s="705"/>
      <c r="V133" s="705"/>
      <c r="W133" s="705"/>
      <c r="X133" s="705"/>
      <c r="Y133" s="705"/>
      <c r="Z133" s="705"/>
      <c r="AA133" s="705"/>
      <c r="AB133" s="705"/>
      <c r="AC133" s="705"/>
      <c r="AD133" s="705"/>
    </row>
    <row r="134" spans="1:30" x14ac:dyDescent="0.2">
      <c r="A134" s="705"/>
      <c r="B134" s="705"/>
      <c r="C134" s="705"/>
      <c r="D134" s="705"/>
      <c r="E134" s="705"/>
      <c r="F134" s="708"/>
      <c r="G134" s="705"/>
      <c r="H134" s="705"/>
      <c r="I134" s="705"/>
      <c r="J134" s="705"/>
      <c r="K134" s="705"/>
      <c r="L134" s="705"/>
      <c r="M134" s="705"/>
      <c r="N134" s="705"/>
      <c r="O134" s="705"/>
      <c r="P134" s="705"/>
      <c r="Q134" s="705"/>
      <c r="R134" s="705"/>
      <c r="S134" s="705"/>
      <c r="T134" s="705"/>
      <c r="U134" s="705"/>
      <c r="V134" s="705"/>
      <c r="W134" s="705"/>
      <c r="X134" s="705"/>
      <c r="Y134" s="705"/>
      <c r="Z134" s="705"/>
      <c r="AA134" s="705"/>
      <c r="AB134" s="705"/>
      <c r="AC134" s="705"/>
      <c r="AD134" s="705"/>
    </row>
    <row r="135" spans="1:30" x14ac:dyDescent="0.2">
      <c r="A135" s="705"/>
      <c r="B135" s="705"/>
      <c r="C135" s="705"/>
      <c r="D135" s="705"/>
      <c r="E135" s="705"/>
      <c r="F135" s="708"/>
      <c r="G135" s="705"/>
      <c r="H135" s="705"/>
      <c r="I135" s="705"/>
      <c r="J135" s="705"/>
      <c r="K135" s="705"/>
      <c r="L135" s="705"/>
      <c r="M135" s="705"/>
      <c r="N135" s="705"/>
      <c r="O135" s="705"/>
      <c r="P135" s="705"/>
      <c r="Q135" s="705"/>
      <c r="R135" s="705"/>
      <c r="S135" s="705"/>
      <c r="T135" s="705"/>
      <c r="U135" s="705"/>
      <c r="V135" s="705"/>
      <c r="W135" s="705"/>
      <c r="X135" s="705"/>
      <c r="Y135" s="705"/>
      <c r="Z135" s="705"/>
      <c r="AA135" s="705"/>
      <c r="AB135" s="705"/>
      <c r="AC135" s="705"/>
      <c r="AD135" s="705"/>
    </row>
    <row r="136" spans="1:30" x14ac:dyDescent="0.2">
      <c r="A136" s="705"/>
      <c r="B136" s="705"/>
      <c r="C136" s="705"/>
      <c r="D136" s="705"/>
      <c r="E136" s="705"/>
      <c r="F136" s="708"/>
      <c r="G136" s="705"/>
      <c r="H136" s="705"/>
      <c r="I136" s="705"/>
      <c r="J136" s="705"/>
      <c r="K136" s="705"/>
      <c r="L136" s="705"/>
      <c r="M136" s="705"/>
      <c r="N136" s="705"/>
      <c r="O136" s="705"/>
      <c r="P136" s="705"/>
      <c r="Q136" s="705"/>
      <c r="R136" s="705"/>
      <c r="S136" s="705"/>
      <c r="T136" s="705"/>
      <c r="U136" s="705"/>
      <c r="V136" s="705"/>
      <c r="W136" s="705"/>
      <c r="X136" s="705"/>
      <c r="Y136" s="705"/>
      <c r="Z136" s="705"/>
      <c r="AA136" s="705"/>
      <c r="AB136" s="705"/>
      <c r="AC136" s="705"/>
      <c r="AD136" s="705"/>
    </row>
    <row r="137" spans="1:30" x14ac:dyDescent="0.2">
      <c r="A137" s="705"/>
      <c r="B137" s="705"/>
      <c r="C137" s="705"/>
      <c r="D137" s="705"/>
      <c r="E137" s="705"/>
      <c r="F137" s="708"/>
      <c r="G137" s="705"/>
      <c r="H137" s="705"/>
      <c r="I137" s="705"/>
      <c r="J137" s="705"/>
      <c r="K137" s="705"/>
      <c r="L137" s="705"/>
      <c r="M137" s="705"/>
      <c r="N137" s="705"/>
      <c r="O137" s="705"/>
      <c r="P137" s="705"/>
      <c r="Q137" s="705"/>
      <c r="R137" s="705"/>
      <c r="S137" s="705"/>
      <c r="T137" s="705"/>
      <c r="U137" s="705"/>
      <c r="V137" s="705"/>
      <c r="W137" s="705"/>
      <c r="X137" s="705"/>
      <c r="Y137" s="705"/>
      <c r="Z137" s="705"/>
      <c r="AA137" s="705"/>
      <c r="AB137" s="705"/>
      <c r="AC137" s="705"/>
      <c r="AD137" s="705"/>
    </row>
    <row r="138" spans="1:30" x14ac:dyDescent="0.2">
      <c r="A138" s="705"/>
      <c r="B138" s="705"/>
      <c r="C138" s="705"/>
      <c r="D138" s="705"/>
      <c r="E138" s="705"/>
      <c r="F138" s="708"/>
      <c r="G138" s="705"/>
      <c r="H138" s="705"/>
      <c r="I138" s="705"/>
      <c r="J138" s="705"/>
      <c r="K138" s="705"/>
      <c r="L138" s="705"/>
      <c r="M138" s="705"/>
      <c r="N138" s="705"/>
      <c r="O138" s="705"/>
      <c r="P138" s="705"/>
      <c r="Q138" s="705"/>
      <c r="R138" s="705"/>
      <c r="S138" s="705"/>
      <c r="T138" s="705"/>
      <c r="U138" s="705"/>
      <c r="V138" s="705"/>
      <c r="W138" s="705"/>
      <c r="X138" s="705"/>
      <c r="Y138" s="705"/>
      <c r="Z138" s="705"/>
      <c r="AA138" s="705"/>
      <c r="AB138" s="705"/>
      <c r="AC138" s="705"/>
      <c r="AD138" s="705"/>
    </row>
    <row r="139" spans="1:30" x14ac:dyDescent="0.2">
      <c r="A139" s="705"/>
      <c r="B139" s="705"/>
      <c r="C139" s="705"/>
      <c r="D139" s="705"/>
      <c r="E139" s="705"/>
      <c r="F139" s="708"/>
      <c r="G139" s="705"/>
      <c r="H139" s="705"/>
      <c r="I139" s="705"/>
      <c r="J139" s="705"/>
      <c r="K139" s="705"/>
      <c r="L139" s="705"/>
      <c r="M139" s="705"/>
      <c r="N139" s="705"/>
      <c r="O139" s="705"/>
      <c r="P139" s="705"/>
      <c r="Q139" s="705"/>
      <c r="R139" s="705"/>
      <c r="S139" s="705"/>
      <c r="T139" s="705"/>
      <c r="U139" s="705"/>
      <c r="V139" s="705"/>
      <c r="W139" s="705"/>
      <c r="X139" s="705"/>
      <c r="Y139" s="705"/>
      <c r="Z139" s="705"/>
      <c r="AA139" s="705"/>
      <c r="AB139" s="705"/>
      <c r="AC139" s="705"/>
      <c r="AD139" s="705"/>
    </row>
    <row r="140" spans="1:30" x14ac:dyDescent="0.2">
      <c r="A140" s="705"/>
      <c r="B140" s="705"/>
      <c r="C140" s="705"/>
      <c r="D140" s="705"/>
      <c r="E140" s="705"/>
      <c r="F140" s="708"/>
      <c r="G140" s="705"/>
      <c r="H140" s="705"/>
      <c r="I140" s="705"/>
      <c r="J140" s="705"/>
      <c r="K140" s="705"/>
      <c r="L140" s="705"/>
      <c r="M140" s="705"/>
      <c r="N140" s="705"/>
      <c r="O140" s="705"/>
      <c r="P140" s="705"/>
      <c r="Q140" s="705"/>
      <c r="R140" s="705"/>
      <c r="S140" s="705"/>
      <c r="T140" s="705"/>
      <c r="U140" s="705"/>
      <c r="V140" s="705"/>
      <c r="W140" s="705"/>
      <c r="X140" s="705"/>
      <c r="Y140" s="705"/>
      <c r="Z140" s="705"/>
      <c r="AA140" s="705"/>
      <c r="AB140" s="705"/>
      <c r="AC140" s="705"/>
      <c r="AD140" s="705"/>
    </row>
    <row r="141" spans="1:30" x14ac:dyDescent="0.2">
      <c r="A141" s="705"/>
      <c r="B141" s="705"/>
      <c r="C141" s="705"/>
      <c r="D141" s="705"/>
      <c r="E141" s="705"/>
      <c r="F141" s="708"/>
      <c r="G141" s="705"/>
      <c r="H141" s="705"/>
      <c r="I141" s="705"/>
      <c r="J141" s="705"/>
      <c r="K141" s="705"/>
      <c r="L141" s="705"/>
      <c r="M141" s="705"/>
      <c r="N141" s="705"/>
      <c r="O141" s="705"/>
      <c r="P141" s="705"/>
      <c r="Q141" s="705"/>
      <c r="R141" s="705"/>
      <c r="S141" s="705"/>
      <c r="T141" s="705"/>
      <c r="U141" s="705"/>
      <c r="V141" s="705"/>
      <c r="W141" s="705"/>
      <c r="X141" s="705"/>
      <c r="Y141" s="705"/>
      <c r="Z141" s="705"/>
      <c r="AA141" s="705"/>
      <c r="AB141" s="705"/>
      <c r="AC141" s="705"/>
      <c r="AD141" s="705"/>
    </row>
    <row r="142" spans="1:30" x14ac:dyDescent="0.2">
      <c r="A142" s="705"/>
      <c r="B142" s="705"/>
      <c r="C142" s="705"/>
      <c r="D142" s="705"/>
      <c r="E142" s="705"/>
      <c r="F142" s="708"/>
      <c r="G142" s="705"/>
      <c r="H142" s="705"/>
      <c r="I142" s="705"/>
      <c r="J142" s="705"/>
      <c r="K142" s="705"/>
      <c r="L142" s="705"/>
      <c r="M142" s="705"/>
      <c r="N142" s="705"/>
      <c r="O142" s="705"/>
      <c r="P142" s="705"/>
      <c r="Q142" s="705"/>
      <c r="R142" s="705"/>
      <c r="S142" s="705"/>
      <c r="T142" s="705"/>
      <c r="U142" s="705"/>
      <c r="V142" s="705"/>
      <c r="W142" s="705"/>
      <c r="X142" s="705"/>
      <c r="Y142" s="705"/>
      <c r="Z142" s="705"/>
      <c r="AA142" s="705"/>
      <c r="AB142" s="705"/>
      <c r="AC142" s="705"/>
      <c r="AD142" s="705"/>
    </row>
    <row r="143" spans="1:30" x14ac:dyDescent="0.2">
      <c r="A143" s="705"/>
      <c r="B143" s="705"/>
      <c r="C143" s="705"/>
      <c r="D143" s="705"/>
      <c r="E143" s="705"/>
      <c r="F143" s="708"/>
      <c r="G143" s="705"/>
      <c r="H143" s="705"/>
      <c r="I143" s="705"/>
      <c r="J143" s="705"/>
      <c r="K143" s="705"/>
      <c r="L143" s="705"/>
      <c r="M143" s="705"/>
      <c r="N143" s="705"/>
      <c r="O143" s="705"/>
      <c r="P143" s="705"/>
      <c r="Q143" s="705"/>
      <c r="R143" s="705"/>
      <c r="S143" s="705"/>
      <c r="T143" s="705"/>
      <c r="U143" s="705"/>
      <c r="V143" s="705"/>
      <c r="W143" s="705"/>
      <c r="X143" s="705"/>
      <c r="Y143" s="705"/>
      <c r="Z143" s="705"/>
      <c r="AA143" s="705"/>
      <c r="AB143" s="705"/>
      <c r="AC143" s="705"/>
      <c r="AD143" s="705"/>
    </row>
    <row r="144" spans="1:30" x14ac:dyDescent="0.2">
      <c r="A144" s="705"/>
      <c r="B144" s="705"/>
      <c r="C144" s="705"/>
      <c r="D144" s="705"/>
      <c r="E144" s="705"/>
      <c r="F144" s="708"/>
      <c r="G144" s="705"/>
      <c r="H144" s="705"/>
      <c r="I144" s="705"/>
      <c r="J144" s="705"/>
      <c r="K144" s="705"/>
      <c r="L144" s="705"/>
      <c r="M144" s="705"/>
      <c r="N144" s="705"/>
      <c r="O144" s="705"/>
      <c r="P144" s="705"/>
      <c r="Q144" s="705"/>
      <c r="R144" s="705"/>
      <c r="S144" s="705"/>
      <c r="T144" s="705"/>
      <c r="U144" s="705"/>
      <c r="V144" s="705"/>
      <c r="W144" s="705"/>
      <c r="X144" s="705"/>
      <c r="Y144" s="705"/>
      <c r="Z144" s="705"/>
      <c r="AA144" s="705"/>
      <c r="AB144" s="705"/>
      <c r="AC144" s="705"/>
      <c r="AD144" s="705"/>
    </row>
    <row r="145" spans="1:30" x14ac:dyDescent="0.2">
      <c r="A145" s="705"/>
      <c r="B145" s="705"/>
      <c r="C145" s="705"/>
      <c r="D145" s="705"/>
      <c r="E145" s="705"/>
      <c r="F145" s="708"/>
      <c r="G145" s="705"/>
      <c r="H145" s="705"/>
      <c r="I145" s="705"/>
      <c r="J145" s="705"/>
      <c r="K145" s="705"/>
      <c r="L145" s="705"/>
      <c r="M145" s="705"/>
      <c r="N145" s="705"/>
      <c r="O145" s="705"/>
      <c r="P145" s="705"/>
      <c r="Q145" s="705"/>
      <c r="R145" s="705"/>
      <c r="S145" s="705"/>
      <c r="T145" s="705"/>
      <c r="U145" s="705"/>
      <c r="V145" s="705"/>
      <c r="W145" s="705"/>
      <c r="X145" s="705"/>
      <c r="Y145" s="705"/>
      <c r="Z145" s="705"/>
      <c r="AA145" s="705"/>
      <c r="AB145" s="705"/>
      <c r="AC145" s="705"/>
      <c r="AD145" s="705"/>
    </row>
    <row r="146" spans="1:30" x14ac:dyDescent="0.2">
      <c r="A146" s="705"/>
      <c r="B146" s="705"/>
      <c r="C146" s="705"/>
      <c r="D146" s="705"/>
      <c r="E146" s="705"/>
      <c r="F146" s="708"/>
      <c r="G146" s="705"/>
      <c r="H146" s="705"/>
      <c r="I146" s="705"/>
      <c r="J146" s="705"/>
      <c r="K146" s="705"/>
      <c r="L146" s="705"/>
      <c r="M146" s="705"/>
      <c r="N146" s="705"/>
      <c r="O146" s="705"/>
      <c r="P146" s="705"/>
      <c r="Q146" s="705"/>
      <c r="R146" s="705"/>
      <c r="S146" s="705"/>
      <c r="T146" s="705"/>
      <c r="U146" s="705"/>
      <c r="V146" s="705"/>
      <c r="W146" s="705"/>
      <c r="X146" s="705"/>
      <c r="Y146" s="705"/>
      <c r="Z146" s="705"/>
      <c r="AA146" s="705"/>
      <c r="AB146" s="705"/>
      <c r="AC146" s="705"/>
      <c r="AD146" s="705"/>
    </row>
    <row r="147" spans="1:30" x14ac:dyDescent="0.2">
      <c r="A147" s="705"/>
      <c r="B147" s="705"/>
      <c r="C147" s="705"/>
      <c r="D147" s="705"/>
      <c r="E147" s="705"/>
      <c r="F147" s="708"/>
      <c r="G147" s="705"/>
      <c r="H147" s="705"/>
      <c r="I147" s="705"/>
      <c r="J147" s="705"/>
      <c r="K147" s="705"/>
      <c r="L147" s="705"/>
      <c r="M147" s="705"/>
      <c r="N147" s="705"/>
      <c r="O147" s="705"/>
      <c r="P147" s="705"/>
      <c r="Q147" s="705"/>
      <c r="R147" s="705"/>
      <c r="S147" s="705"/>
      <c r="T147" s="705"/>
      <c r="U147" s="705"/>
      <c r="V147" s="705"/>
      <c r="W147" s="705"/>
      <c r="X147" s="705"/>
      <c r="Y147" s="705"/>
      <c r="Z147" s="705"/>
      <c r="AA147" s="705"/>
      <c r="AB147" s="705"/>
      <c r="AC147" s="705"/>
      <c r="AD147" s="705"/>
    </row>
    <row r="148" spans="1:30" x14ac:dyDescent="0.2">
      <c r="A148" s="705"/>
      <c r="B148" s="705"/>
      <c r="C148" s="705"/>
      <c r="D148" s="705"/>
      <c r="E148" s="705"/>
      <c r="F148" s="708"/>
      <c r="G148" s="705"/>
      <c r="H148" s="705"/>
      <c r="I148" s="705"/>
      <c r="J148" s="705"/>
      <c r="K148" s="705"/>
      <c r="L148" s="705"/>
      <c r="M148" s="705"/>
      <c r="N148" s="705"/>
      <c r="O148" s="705"/>
      <c r="P148" s="705"/>
      <c r="Q148" s="705"/>
      <c r="R148" s="705"/>
      <c r="S148" s="705"/>
      <c r="T148" s="705"/>
      <c r="U148" s="705"/>
      <c r="V148" s="705"/>
      <c r="W148" s="705"/>
      <c r="X148" s="705"/>
      <c r="Y148" s="705"/>
      <c r="Z148" s="705"/>
      <c r="AA148" s="705"/>
      <c r="AB148" s="705"/>
      <c r="AC148" s="705"/>
      <c r="AD148" s="705"/>
    </row>
    <row r="149" spans="1:30" x14ac:dyDescent="0.2">
      <c r="A149" s="705"/>
      <c r="B149" s="705"/>
      <c r="C149" s="705"/>
      <c r="D149" s="705"/>
      <c r="E149" s="705"/>
      <c r="F149" s="708"/>
      <c r="G149" s="705"/>
      <c r="H149" s="705"/>
      <c r="I149" s="705"/>
      <c r="J149" s="705"/>
      <c r="K149" s="705"/>
      <c r="L149" s="705"/>
      <c r="M149" s="705"/>
      <c r="N149" s="705"/>
      <c r="O149" s="705"/>
      <c r="P149" s="705"/>
      <c r="Q149" s="705"/>
      <c r="R149" s="705"/>
      <c r="S149" s="705"/>
      <c r="T149" s="705"/>
      <c r="U149" s="705"/>
      <c r="V149" s="705"/>
      <c r="W149" s="705"/>
      <c r="X149" s="705"/>
      <c r="Y149" s="705"/>
      <c r="Z149" s="705"/>
      <c r="AA149" s="705"/>
      <c r="AB149" s="705"/>
      <c r="AC149" s="705"/>
      <c r="AD149" s="705"/>
    </row>
    <row r="150" spans="1:30" x14ac:dyDescent="0.2">
      <c r="A150" s="705"/>
      <c r="B150" s="705"/>
      <c r="C150" s="705"/>
      <c r="D150" s="705"/>
      <c r="E150" s="705"/>
      <c r="F150" s="708"/>
      <c r="G150" s="705"/>
      <c r="H150" s="705"/>
      <c r="I150" s="705"/>
      <c r="J150" s="705"/>
      <c r="K150" s="705"/>
      <c r="L150" s="705"/>
      <c r="M150" s="705"/>
      <c r="N150" s="705"/>
      <c r="O150" s="705"/>
      <c r="P150" s="705"/>
      <c r="Q150" s="705"/>
      <c r="R150" s="705"/>
      <c r="S150" s="705"/>
      <c r="T150" s="705"/>
      <c r="U150" s="705"/>
      <c r="V150" s="705"/>
      <c r="W150" s="705"/>
      <c r="X150" s="705"/>
      <c r="Y150" s="705"/>
      <c r="Z150" s="705"/>
      <c r="AA150" s="705"/>
      <c r="AB150" s="705"/>
      <c r="AC150" s="705"/>
      <c r="AD150" s="705"/>
    </row>
    <row r="151" spans="1:30" x14ac:dyDescent="0.2">
      <c r="A151" s="705"/>
      <c r="B151" s="705"/>
      <c r="C151" s="705"/>
      <c r="D151" s="705"/>
      <c r="E151" s="705"/>
      <c r="F151" s="708"/>
      <c r="G151" s="705"/>
      <c r="H151" s="705"/>
      <c r="I151" s="705"/>
      <c r="J151" s="705"/>
      <c r="K151" s="705"/>
      <c r="L151" s="705"/>
      <c r="M151" s="705"/>
      <c r="N151" s="705"/>
      <c r="O151" s="705"/>
      <c r="P151" s="705"/>
      <c r="Q151" s="705"/>
      <c r="R151" s="705"/>
      <c r="S151" s="705"/>
      <c r="T151" s="705"/>
      <c r="U151" s="705"/>
      <c r="V151" s="705"/>
      <c r="W151" s="705"/>
      <c r="X151" s="705"/>
      <c r="Y151" s="705"/>
      <c r="Z151" s="705"/>
      <c r="AA151" s="705"/>
      <c r="AB151" s="705"/>
      <c r="AC151" s="705"/>
      <c r="AD151" s="705"/>
    </row>
    <row r="152" spans="1:30" x14ac:dyDescent="0.2">
      <c r="A152" s="705"/>
      <c r="B152" s="705"/>
      <c r="C152" s="705"/>
      <c r="D152" s="705"/>
      <c r="E152" s="705"/>
      <c r="F152" s="708"/>
      <c r="G152" s="705"/>
      <c r="H152" s="705"/>
      <c r="I152" s="705"/>
      <c r="J152" s="705"/>
      <c r="K152" s="705"/>
      <c r="L152" s="705"/>
      <c r="M152" s="705"/>
      <c r="N152" s="705"/>
      <c r="O152" s="705"/>
      <c r="P152" s="705"/>
      <c r="Q152" s="705"/>
      <c r="R152" s="705"/>
      <c r="S152" s="705"/>
      <c r="T152" s="705"/>
      <c r="U152" s="705"/>
      <c r="V152" s="705"/>
      <c r="W152" s="705"/>
      <c r="X152" s="705"/>
      <c r="Y152" s="705"/>
      <c r="Z152" s="705"/>
      <c r="AA152" s="705"/>
      <c r="AB152" s="705"/>
      <c r="AC152" s="705"/>
      <c r="AD152" s="705"/>
    </row>
    <row r="153" spans="1:30" x14ac:dyDescent="0.2">
      <c r="A153" s="705"/>
      <c r="B153" s="705"/>
      <c r="C153" s="705"/>
      <c r="D153" s="705"/>
      <c r="E153" s="705"/>
      <c r="F153" s="708"/>
      <c r="G153" s="705"/>
      <c r="H153" s="705"/>
      <c r="I153" s="705"/>
      <c r="J153" s="705"/>
      <c r="K153" s="705"/>
      <c r="L153" s="705"/>
      <c r="M153" s="705"/>
      <c r="N153" s="705"/>
      <c r="O153" s="705"/>
      <c r="P153" s="705"/>
      <c r="Q153" s="705"/>
      <c r="R153" s="705"/>
      <c r="S153" s="705"/>
      <c r="T153" s="705"/>
      <c r="U153" s="705"/>
      <c r="V153" s="705"/>
      <c r="W153" s="705"/>
      <c r="X153" s="705"/>
      <c r="Y153" s="705"/>
      <c r="Z153" s="705"/>
      <c r="AA153" s="705"/>
      <c r="AB153" s="705"/>
      <c r="AC153" s="705"/>
      <c r="AD153" s="705"/>
    </row>
    <row r="154" spans="1:30" x14ac:dyDescent="0.2">
      <c r="A154" s="705"/>
      <c r="B154" s="705"/>
      <c r="C154" s="705"/>
      <c r="D154" s="705"/>
      <c r="E154" s="705"/>
      <c r="F154" s="708"/>
      <c r="G154" s="705"/>
      <c r="H154" s="705"/>
      <c r="I154" s="705"/>
      <c r="J154" s="705"/>
      <c r="K154" s="705"/>
      <c r="L154" s="705"/>
      <c r="M154" s="705"/>
      <c r="N154" s="705"/>
      <c r="O154" s="705"/>
      <c r="P154" s="705"/>
      <c r="Q154" s="705"/>
      <c r="R154" s="705"/>
      <c r="S154" s="705"/>
      <c r="T154" s="705"/>
      <c r="U154" s="705"/>
      <c r="V154" s="705"/>
      <c r="W154" s="705"/>
      <c r="X154" s="705"/>
      <c r="Y154" s="705"/>
      <c r="Z154" s="705"/>
      <c r="AA154" s="705"/>
      <c r="AB154" s="705"/>
      <c r="AC154" s="705"/>
      <c r="AD154" s="705"/>
    </row>
    <row r="155" spans="1:30" x14ac:dyDescent="0.2">
      <c r="A155" s="705"/>
      <c r="B155" s="705"/>
      <c r="C155" s="705"/>
      <c r="D155" s="705"/>
      <c r="E155" s="705"/>
      <c r="F155" s="708"/>
      <c r="G155" s="705"/>
      <c r="H155" s="705"/>
      <c r="I155" s="705"/>
      <c r="J155" s="705"/>
      <c r="K155" s="705"/>
      <c r="L155" s="705"/>
      <c r="M155" s="705"/>
      <c r="N155" s="705"/>
      <c r="O155" s="705"/>
      <c r="P155" s="705"/>
      <c r="Q155" s="705"/>
      <c r="R155" s="705"/>
      <c r="S155" s="705"/>
      <c r="T155" s="705"/>
      <c r="U155" s="705"/>
      <c r="V155" s="705"/>
      <c r="W155" s="705"/>
      <c r="X155" s="705"/>
      <c r="Y155" s="705"/>
      <c r="Z155" s="705"/>
      <c r="AA155" s="705"/>
      <c r="AB155" s="705"/>
      <c r="AC155" s="705"/>
      <c r="AD155" s="705"/>
    </row>
    <row r="156" spans="1:30" x14ac:dyDescent="0.2">
      <c r="A156" s="705"/>
      <c r="B156" s="705"/>
      <c r="C156" s="705"/>
      <c r="D156" s="705"/>
      <c r="E156" s="705"/>
      <c r="F156" s="708"/>
      <c r="G156" s="705"/>
      <c r="H156" s="705"/>
      <c r="I156" s="705"/>
      <c r="J156" s="705"/>
      <c r="K156" s="705"/>
      <c r="L156" s="705"/>
      <c r="M156" s="705"/>
      <c r="N156" s="705"/>
      <c r="O156" s="705"/>
      <c r="P156" s="705"/>
      <c r="Q156" s="705"/>
      <c r="R156" s="705"/>
      <c r="S156" s="705"/>
      <c r="T156" s="705"/>
      <c r="U156" s="705"/>
      <c r="V156" s="705"/>
      <c r="W156" s="705"/>
      <c r="X156" s="705"/>
      <c r="Y156" s="705"/>
      <c r="Z156" s="705"/>
      <c r="AA156" s="705"/>
      <c r="AB156" s="705"/>
      <c r="AC156" s="705"/>
      <c r="AD156" s="705"/>
    </row>
    <row r="157" spans="1:30" x14ac:dyDescent="0.2">
      <c r="A157" s="705"/>
      <c r="B157" s="705"/>
      <c r="C157" s="705"/>
      <c r="D157" s="705"/>
      <c r="E157" s="705"/>
      <c r="F157" s="708"/>
      <c r="G157" s="705"/>
      <c r="H157" s="705"/>
      <c r="I157" s="705"/>
      <c r="J157" s="705"/>
      <c r="K157" s="705"/>
      <c r="L157" s="705"/>
      <c r="M157" s="705"/>
      <c r="N157" s="705"/>
      <c r="O157" s="705"/>
      <c r="P157" s="705"/>
      <c r="Q157" s="705"/>
      <c r="R157" s="705"/>
      <c r="S157" s="705"/>
      <c r="T157" s="705"/>
      <c r="U157" s="705"/>
      <c r="V157" s="705"/>
      <c r="W157" s="705"/>
      <c r="X157" s="705"/>
      <c r="Y157" s="705"/>
      <c r="Z157" s="705"/>
      <c r="AA157" s="705"/>
      <c r="AB157" s="705"/>
      <c r="AC157" s="705"/>
      <c r="AD157" s="705"/>
    </row>
    <row r="158" spans="1:30" x14ac:dyDescent="0.2">
      <c r="A158" s="705"/>
      <c r="B158" s="705"/>
      <c r="C158" s="705"/>
      <c r="D158" s="705"/>
      <c r="E158" s="705"/>
      <c r="F158" s="708"/>
      <c r="G158" s="705"/>
      <c r="H158" s="705"/>
      <c r="I158" s="705"/>
      <c r="J158" s="705"/>
      <c r="K158" s="705"/>
      <c r="L158" s="705"/>
      <c r="M158" s="705"/>
      <c r="N158" s="705"/>
      <c r="O158" s="705"/>
      <c r="P158" s="705"/>
      <c r="Q158" s="705"/>
      <c r="R158" s="705"/>
      <c r="S158" s="705"/>
      <c r="T158" s="705"/>
      <c r="U158" s="705"/>
      <c r="V158" s="705"/>
      <c r="W158" s="705"/>
      <c r="X158" s="705"/>
      <c r="Y158" s="705"/>
      <c r="Z158" s="705"/>
      <c r="AA158" s="705"/>
      <c r="AB158" s="705"/>
      <c r="AC158" s="705"/>
      <c r="AD158" s="705"/>
    </row>
    <row r="159" spans="1:30" x14ac:dyDescent="0.2">
      <c r="A159" s="705"/>
      <c r="B159" s="705"/>
      <c r="C159" s="705"/>
      <c r="D159" s="705"/>
      <c r="E159" s="705"/>
      <c r="F159" s="708"/>
      <c r="G159" s="705"/>
      <c r="H159" s="705"/>
      <c r="I159" s="705"/>
      <c r="J159" s="705"/>
      <c r="K159" s="705"/>
      <c r="L159" s="705"/>
      <c r="M159" s="705"/>
      <c r="N159" s="705"/>
      <c r="O159" s="705"/>
      <c r="P159" s="705"/>
      <c r="Q159" s="705"/>
      <c r="R159" s="705"/>
      <c r="S159" s="705"/>
      <c r="T159" s="705"/>
      <c r="U159" s="705"/>
      <c r="V159" s="705"/>
      <c r="W159" s="705"/>
      <c r="X159" s="705"/>
      <c r="Y159" s="705"/>
      <c r="Z159" s="705"/>
      <c r="AA159" s="705"/>
      <c r="AB159" s="705"/>
      <c r="AC159" s="705"/>
      <c r="AD159" s="705"/>
    </row>
    <row r="160" spans="1:30" x14ac:dyDescent="0.2">
      <c r="A160" s="705"/>
      <c r="B160" s="705"/>
      <c r="C160" s="705"/>
      <c r="D160" s="705"/>
      <c r="E160" s="705"/>
      <c r="F160" s="708"/>
      <c r="G160" s="705"/>
      <c r="H160" s="705"/>
      <c r="I160" s="705"/>
      <c r="J160" s="705"/>
      <c r="K160" s="705"/>
      <c r="L160" s="705"/>
      <c r="M160" s="705"/>
      <c r="N160" s="705"/>
      <c r="O160" s="705"/>
      <c r="P160" s="705"/>
      <c r="Q160" s="705"/>
      <c r="R160" s="705"/>
      <c r="S160" s="705"/>
      <c r="T160" s="705"/>
      <c r="U160" s="705"/>
      <c r="V160" s="705"/>
      <c r="W160" s="705"/>
      <c r="X160" s="705"/>
      <c r="Y160" s="705"/>
      <c r="Z160" s="705"/>
      <c r="AA160" s="705"/>
      <c r="AB160" s="705"/>
      <c r="AC160" s="705"/>
      <c r="AD160" s="705"/>
    </row>
    <row r="161" spans="1:30" x14ac:dyDescent="0.2">
      <c r="A161" s="705"/>
      <c r="B161" s="705"/>
      <c r="C161" s="705"/>
      <c r="D161" s="705"/>
      <c r="E161" s="705"/>
      <c r="F161" s="708"/>
      <c r="G161" s="705"/>
      <c r="H161" s="705"/>
      <c r="I161" s="705"/>
      <c r="J161" s="705"/>
      <c r="K161" s="705"/>
      <c r="L161" s="705"/>
      <c r="M161" s="705"/>
      <c r="N161" s="705"/>
      <c r="O161" s="705"/>
      <c r="P161" s="705"/>
      <c r="Q161" s="705"/>
      <c r="R161" s="705"/>
      <c r="S161" s="705"/>
      <c r="T161" s="705"/>
      <c r="U161" s="705"/>
      <c r="V161" s="705"/>
      <c r="W161" s="705"/>
      <c r="X161" s="705"/>
      <c r="Y161" s="705"/>
      <c r="Z161" s="705"/>
      <c r="AA161" s="705"/>
      <c r="AB161" s="705"/>
      <c r="AC161" s="705"/>
      <c r="AD161" s="705"/>
    </row>
    <row r="162" spans="1:30" x14ac:dyDescent="0.2">
      <c r="A162" s="705"/>
      <c r="B162" s="705"/>
      <c r="C162" s="705"/>
      <c r="D162" s="705"/>
      <c r="E162" s="705"/>
      <c r="F162" s="708"/>
      <c r="G162" s="705"/>
      <c r="H162" s="705"/>
      <c r="I162" s="705"/>
      <c r="J162" s="705"/>
      <c r="K162" s="705"/>
      <c r="L162" s="705"/>
      <c r="M162" s="705"/>
      <c r="N162" s="705"/>
      <c r="O162" s="705"/>
      <c r="P162" s="705"/>
      <c r="Q162" s="705"/>
      <c r="R162" s="705"/>
      <c r="S162" s="705"/>
      <c r="T162" s="705"/>
      <c r="U162" s="705"/>
      <c r="V162" s="705"/>
      <c r="W162" s="705"/>
      <c r="X162" s="705"/>
      <c r="Y162" s="705"/>
      <c r="Z162" s="705"/>
      <c r="AA162" s="705"/>
      <c r="AB162" s="705"/>
      <c r="AC162" s="705"/>
      <c r="AD162" s="705"/>
    </row>
    <row r="163" spans="1:30" x14ac:dyDescent="0.2">
      <c r="A163" s="705"/>
      <c r="B163" s="705"/>
      <c r="C163" s="705"/>
      <c r="D163" s="705"/>
      <c r="E163" s="705"/>
      <c r="F163" s="708"/>
      <c r="G163" s="705"/>
      <c r="H163" s="705"/>
      <c r="I163" s="705"/>
      <c r="J163" s="705"/>
      <c r="K163" s="705"/>
      <c r="L163" s="705"/>
      <c r="M163" s="705"/>
      <c r="N163" s="705"/>
      <c r="O163" s="705"/>
      <c r="P163" s="705"/>
      <c r="Q163" s="705"/>
      <c r="R163" s="705"/>
      <c r="S163" s="705"/>
      <c r="T163" s="705"/>
      <c r="U163" s="705"/>
      <c r="V163" s="705"/>
      <c r="W163" s="705"/>
      <c r="X163" s="705"/>
      <c r="Y163" s="705"/>
      <c r="Z163" s="705"/>
      <c r="AA163" s="705"/>
      <c r="AB163" s="705"/>
      <c r="AC163" s="705"/>
      <c r="AD163" s="705"/>
    </row>
    <row r="164" spans="1:30" x14ac:dyDescent="0.2">
      <c r="A164" s="705"/>
      <c r="B164" s="705"/>
      <c r="C164" s="705"/>
      <c r="D164" s="705"/>
      <c r="E164" s="705"/>
      <c r="F164" s="708"/>
      <c r="G164" s="705"/>
      <c r="H164" s="705"/>
      <c r="I164" s="705"/>
      <c r="J164" s="705"/>
      <c r="K164" s="705"/>
      <c r="L164" s="705"/>
      <c r="M164" s="705"/>
      <c r="N164" s="705"/>
      <c r="O164" s="705"/>
      <c r="P164" s="705"/>
      <c r="Q164" s="705"/>
      <c r="R164" s="705"/>
      <c r="S164" s="705"/>
      <c r="T164" s="705"/>
      <c r="U164" s="705"/>
      <c r="V164" s="705"/>
      <c r="W164" s="705"/>
      <c r="X164" s="705"/>
      <c r="Y164" s="705"/>
      <c r="Z164" s="705"/>
      <c r="AA164" s="705"/>
      <c r="AB164" s="705"/>
      <c r="AC164" s="705"/>
      <c r="AD164" s="705"/>
    </row>
    <row r="165" spans="1:30" x14ac:dyDescent="0.2">
      <c r="A165" s="705"/>
      <c r="B165" s="705"/>
      <c r="C165" s="705"/>
      <c r="D165" s="705"/>
      <c r="E165" s="705"/>
      <c r="F165" s="708"/>
      <c r="G165" s="705"/>
      <c r="H165" s="705"/>
      <c r="I165" s="705"/>
      <c r="J165" s="705"/>
      <c r="K165" s="705"/>
      <c r="L165" s="705"/>
      <c r="M165" s="705"/>
      <c r="N165" s="705"/>
      <c r="O165" s="705"/>
      <c r="P165" s="705"/>
      <c r="Q165" s="705"/>
      <c r="R165" s="705"/>
      <c r="S165" s="705"/>
      <c r="T165" s="705"/>
      <c r="U165" s="705"/>
      <c r="V165" s="705"/>
      <c r="W165" s="705"/>
      <c r="X165" s="705"/>
      <c r="Y165" s="705"/>
      <c r="Z165" s="705"/>
      <c r="AA165" s="705"/>
      <c r="AB165" s="705"/>
      <c r="AC165" s="705"/>
      <c r="AD165" s="705"/>
    </row>
    <row r="166" spans="1:30" x14ac:dyDescent="0.2">
      <c r="A166" s="705"/>
      <c r="B166" s="705"/>
      <c r="C166" s="705"/>
      <c r="D166" s="705"/>
      <c r="E166" s="705"/>
      <c r="F166" s="708"/>
      <c r="G166" s="705"/>
      <c r="H166" s="705"/>
      <c r="I166" s="705"/>
      <c r="J166" s="705"/>
      <c r="K166" s="705"/>
      <c r="L166" s="705"/>
      <c r="M166" s="705"/>
      <c r="N166" s="705"/>
      <c r="O166" s="705"/>
      <c r="P166" s="705"/>
      <c r="Q166" s="705"/>
      <c r="R166" s="705"/>
      <c r="S166" s="705"/>
      <c r="T166" s="705"/>
      <c r="U166" s="705"/>
      <c r="V166" s="705"/>
      <c r="W166" s="705"/>
      <c r="X166" s="705"/>
      <c r="Y166" s="705"/>
      <c r="Z166" s="705"/>
      <c r="AA166" s="705"/>
      <c r="AB166" s="705"/>
      <c r="AC166" s="705"/>
      <c r="AD166" s="705"/>
    </row>
    <row r="167" spans="1:30" x14ac:dyDescent="0.2">
      <c r="A167" s="705"/>
      <c r="B167" s="705"/>
      <c r="C167" s="705"/>
      <c r="D167" s="705"/>
      <c r="E167" s="705"/>
      <c r="F167" s="708"/>
      <c r="G167" s="705"/>
      <c r="H167" s="705"/>
      <c r="I167" s="705"/>
      <c r="J167" s="705"/>
      <c r="K167" s="705"/>
      <c r="L167" s="705"/>
      <c r="M167" s="705"/>
      <c r="N167" s="705"/>
      <c r="O167" s="705"/>
      <c r="P167" s="705"/>
      <c r="Q167" s="705"/>
      <c r="R167" s="705"/>
      <c r="S167" s="705"/>
      <c r="T167" s="705"/>
      <c r="U167" s="705"/>
      <c r="V167" s="705"/>
      <c r="W167" s="705"/>
      <c r="X167" s="705"/>
      <c r="Y167" s="705"/>
      <c r="Z167" s="705"/>
      <c r="AA167" s="705"/>
      <c r="AB167" s="705"/>
      <c r="AC167" s="705"/>
      <c r="AD167" s="705"/>
    </row>
    <row r="168" spans="1:30" x14ac:dyDescent="0.2">
      <c r="A168" s="705"/>
      <c r="B168" s="705"/>
      <c r="C168" s="705"/>
      <c r="D168" s="705"/>
      <c r="E168" s="705"/>
      <c r="F168" s="708"/>
      <c r="G168" s="705"/>
      <c r="H168" s="705"/>
      <c r="I168" s="705"/>
      <c r="J168" s="705"/>
      <c r="K168" s="705"/>
      <c r="L168" s="705"/>
      <c r="M168" s="705"/>
      <c r="N168" s="705"/>
      <c r="O168" s="705"/>
      <c r="P168" s="705"/>
      <c r="Q168" s="705"/>
      <c r="R168" s="705"/>
      <c r="S168" s="705"/>
      <c r="T168" s="705"/>
      <c r="U168" s="705"/>
      <c r="V168" s="705"/>
      <c r="W168" s="705"/>
      <c r="X168" s="705"/>
      <c r="Y168" s="705"/>
      <c r="Z168" s="705"/>
      <c r="AA168" s="705"/>
      <c r="AB168" s="705"/>
      <c r="AC168" s="705"/>
      <c r="AD168" s="705"/>
    </row>
    <row r="169" spans="1:30" x14ac:dyDescent="0.2">
      <c r="A169" s="705"/>
      <c r="B169" s="705"/>
      <c r="C169" s="705"/>
      <c r="D169" s="705"/>
      <c r="E169" s="705"/>
      <c r="F169" s="708"/>
      <c r="G169" s="705"/>
      <c r="H169" s="705"/>
      <c r="I169" s="705"/>
      <c r="J169" s="705"/>
      <c r="K169" s="705"/>
      <c r="L169" s="705"/>
      <c r="M169" s="705"/>
      <c r="N169" s="705"/>
      <c r="O169" s="705"/>
      <c r="P169" s="705"/>
      <c r="Q169" s="705"/>
      <c r="R169" s="705"/>
      <c r="S169" s="705"/>
      <c r="T169" s="705"/>
      <c r="U169" s="705"/>
      <c r="V169" s="705"/>
      <c r="W169" s="705"/>
      <c r="X169" s="705"/>
      <c r="Y169" s="705"/>
      <c r="Z169" s="705"/>
      <c r="AA169" s="705"/>
      <c r="AB169" s="705"/>
      <c r="AC169" s="705"/>
      <c r="AD169" s="705"/>
    </row>
    <row r="170" spans="1:30" x14ac:dyDescent="0.2">
      <c r="A170" s="705"/>
      <c r="B170" s="705"/>
      <c r="C170" s="705"/>
      <c r="D170" s="705"/>
      <c r="E170" s="705"/>
      <c r="F170" s="708"/>
      <c r="G170" s="705"/>
      <c r="H170" s="705"/>
      <c r="I170" s="705"/>
      <c r="J170" s="705"/>
      <c r="K170" s="705"/>
      <c r="L170" s="705"/>
      <c r="M170" s="705"/>
      <c r="N170" s="705"/>
      <c r="O170" s="705"/>
      <c r="P170" s="705"/>
      <c r="Q170" s="705"/>
      <c r="R170" s="705"/>
      <c r="S170" s="705"/>
      <c r="T170" s="705"/>
      <c r="U170" s="705"/>
      <c r="V170" s="705"/>
      <c r="W170" s="705"/>
      <c r="X170" s="705"/>
      <c r="Y170" s="705"/>
      <c r="Z170" s="705"/>
      <c r="AA170" s="705"/>
      <c r="AB170" s="705"/>
      <c r="AC170" s="705"/>
      <c r="AD170" s="705"/>
    </row>
    <row r="171" spans="1:30" x14ac:dyDescent="0.2">
      <c r="A171" s="705"/>
      <c r="B171" s="705"/>
      <c r="C171" s="705"/>
      <c r="D171" s="705"/>
      <c r="E171" s="705"/>
      <c r="F171" s="708"/>
      <c r="G171" s="705"/>
      <c r="H171" s="705"/>
      <c r="I171" s="705"/>
      <c r="J171" s="705"/>
      <c r="K171" s="705"/>
      <c r="L171" s="705"/>
      <c r="M171" s="705"/>
      <c r="N171" s="705"/>
      <c r="O171" s="705"/>
      <c r="P171" s="705"/>
      <c r="Q171" s="705"/>
      <c r="R171" s="705"/>
      <c r="S171" s="705"/>
      <c r="T171" s="705"/>
      <c r="U171" s="705"/>
      <c r="V171" s="705"/>
      <c r="W171" s="705"/>
      <c r="X171" s="705"/>
      <c r="Y171" s="705"/>
      <c r="Z171" s="705"/>
      <c r="AA171" s="705"/>
      <c r="AB171" s="705"/>
      <c r="AC171" s="705"/>
      <c r="AD171" s="705"/>
    </row>
    <row r="172" spans="1:30" x14ac:dyDescent="0.2">
      <c r="A172" s="705"/>
      <c r="B172" s="705"/>
      <c r="C172" s="705"/>
      <c r="D172" s="705"/>
      <c r="E172" s="705"/>
      <c r="F172" s="708"/>
      <c r="G172" s="705"/>
      <c r="H172" s="705"/>
      <c r="I172" s="705"/>
      <c r="J172" s="705"/>
      <c r="K172" s="705"/>
      <c r="L172" s="705"/>
      <c r="M172" s="705"/>
      <c r="N172" s="705"/>
      <c r="O172" s="705"/>
      <c r="P172" s="705"/>
      <c r="Q172" s="705"/>
      <c r="R172" s="705"/>
      <c r="S172" s="705"/>
      <c r="T172" s="705"/>
      <c r="U172" s="705"/>
      <c r="V172" s="705"/>
      <c r="W172" s="705"/>
      <c r="X172" s="705"/>
      <c r="Y172" s="705"/>
      <c r="Z172" s="705"/>
      <c r="AA172" s="705"/>
      <c r="AB172" s="705"/>
      <c r="AC172" s="705"/>
      <c r="AD172" s="705"/>
    </row>
    <row r="173" spans="1:30" x14ac:dyDescent="0.2">
      <c r="A173" s="705"/>
      <c r="B173" s="705"/>
      <c r="C173" s="705"/>
      <c r="D173" s="705"/>
      <c r="E173" s="705"/>
      <c r="F173" s="708"/>
      <c r="G173" s="705"/>
      <c r="H173" s="705"/>
      <c r="I173" s="705"/>
      <c r="J173" s="705"/>
      <c r="K173" s="705"/>
      <c r="L173" s="705"/>
      <c r="M173" s="705"/>
      <c r="N173" s="705"/>
      <c r="O173" s="705"/>
      <c r="P173" s="705"/>
      <c r="Q173" s="705"/>
      <c r="R173" s="705"/>
      <c r="S173" s="705"/>
      <c r="T173" s="705"/>
      <c r="U173" s="705"/>
      <c r="V173" s="705"/>
      <c r="W173" s="705"/>
      <c r="X173" s="705"/>
      <c r="Y173" s="705"/>
      <c r="Z173" s="705"/>
      <c r="AA173" s="705"/>
      <c r="AB173" s="705"/>
      <c r="AC173" s="705"/>
      <c r="AD173" s="705"/>
    </row>
    <row r="174" spans="1:30" x14ac:dyDescent="0.2">
      <c r="A174" s="705"/>
      <c r="B174" s="705"/>
      <c r="C174" s="705"/>
      <c r="D174" s="705"/>
      <c r="E174" s="705"/>
      <c r="F174" s="708"/>
      <c r="G174" s="705"/>
      <c r="H174" s="705"/>
      <c r="I174" s="705"/>
      <c r="J174" s="705"/>
      <c r="K174" s="705"/>
      <c r="L174" s="705"/>
      <c r="M174" s="705"/>
      <c r="N174" s="705"/>
      <c r="O174" s="705"/>
      <c r="P174" s="705"/>
      <c r="Q174" s="705"/>
      <c r="R174" s="705"/>
      <c r="S174" s="705"/>
      <c r="T174" s="705"/>
      <c r="U174" s="705"/>
      <c r="V174" s="705"/>
      <c r="W174" s="705"/>
      <c r="X174" s="705"/>
      <c r="Y174" s="705"/>
      <c r="Z174" s="705"/>
      <c r="AA174" s="705"/>
      <c r="AB174" s="705"/>
      <c r="AC174" s="705"/>
      <c r="AD174" s="705"/>
    </row>
    <row r="175" spans="1:30" x14ac:dyDescent="0.2">
      <c r="A175" s="705"/>
      <c r="B175" s="705"/>
      <c r="C175" s="705"/>
      <c r="D175" s="705"/>
      <c r="E175" s="705"/>
      <c r="F175" s="708"/>
      <c r="G175" s="705"/>
      <c r="H175" s="705"/>
      <c r="I175" s="705"/>
      <c r="J175" s="705"/>
      <c r="K175" s="705"/>
      <c r="L175" s="705"/>
      <c r="M175" s="705"/>
      <c r="N175" s="705"/>
      <c r="O175" s="705"/>
      <c r="P175" s="705"/>
      <c r="Q175" s="705"/>
      <c r="R175" s="705"/>
      <c r="S175" s="705"/>
      <c r="T175" s="705"/>
      <c r="U175" s="705"/>
      <c r="V175" s="705"/>
      <c r="W175" s="705"/>
      <c r="X175" s="705"/>
      <c r="Y175" s="705"/>
      <c r="Z175" s="705"/>
      <c r="AA175" s="705"/>
      <c r="AB175" s="705"/>
      <c r="AC175" s="705"/>
      <c r="AD175" s="705"/>
    </row>
    <row r="176" spans="1:30" x14ac:dyDescent="0.2">
      <c r="A176" s="705"/>
      <c r="B176" s="705"/>
      <c r="C176" s="705"/>
      <c r="D176" s="705"/>
      <c r="E176" s="705"/>
      <c r="F176" s="708"/>
      <c r="G176" s="705"/>
      <c r="H176" s="705"/>
      <c r="I176" s="705"/>
      <c r="J176" s="705"/>
      <c r="K176" s="705"/>
      <c r="L176" s="705"/>
      <c r="M176" s="705"/>
      <c r="N176" s="705"/>
      <c r="O176" s="705"/>
      <c r="P176" s="705"/>
      <c r="Q176" s="705"/>
      <c r="R176" s="705"/>
      <c r="S176" s="705"/>
      <c r="T176" s="705"/>
      <c r="U176" s="705"/>
      <c r="V176" s="705"/>
      <c r="W176" s="705"/>
      <c r="X176" s="705"/>
      <c r="Y176" s="705"/>
      <c r="Z176" s="705"/>
      <c r="AA176" s="705"/>
      <c r="AB176" s="705"/>
      <c r="AC176" s="705"/>
      <c r="AD176" s="705"/>
    </row>
    <row r="177" spans="1:30" x14ac:dyDescent="0.2">
      <c r="A177" s="705"/>
      <c r="B177" s="705"/>
      <c r="C177" s="705"/>
      <c r="D177" s="705"/>
      <c r="E177" s="705"/>
      <c r="F177" s="708"/>
      <c r="G177" s="705"/>
      <c r="H177" s="705"/>
      <c r="I177" s="705"/>
      <c r="J177" s="705"/>
      <c r="K177" s="705"/>
      <c r="L177" s="705"/>
      <c r="M177" s="705"/>
      <c r="N177" s="705"/>
      <c r="O177" s="705"/>
      <c r="P177" s="705"/>
      <c r="Q177" s="705"/>
      <c r="R177" s="705"/>
      <c r="S177" s="705"/>
      <c r="T177" s="705"/>
      <c r="U177" s="705"/>
      <c r="V177" s="705"/>
      <c r="W177" s="705"/>
      <c r="X177" s="705"/>
      <c r="Y177" s="705"/>
      <c r="Z177" s="705"/>
      <c r="AA177" s="705"/>
      <c r="AB177" s="705"/>
      <c r="AC177" s="705"/>
      <c r="AD177" s="705"/>
    </row>
    <row r="178" spans="1:30" x14ac:dyDescent="0.2">
      <c r="A178" s="705"/>
      <c r="B178" s="705"/>
      <c r="C178" s="705"/>
      <c r="D178" s="705"/>
      <c r="E178" s="705"/>
      <c r="F178" s="708"/>
      <c r="G178" s="705"/>
      <c r="H178" s="705"/>
      <c r="I178" s="705"/>
      <c r="J178" s="705"/>
      <c r="K178" s="705"/>
      <c r="L178" s="705"/>
      <c r="M178" s="705"/>
      <c r="N178" s="705"/>
      <c r="O178" s="705"/>
      <c r="P178" s="705"/>
      <c r="Q178" s="705"/>
      <c r="R178" s="705"/>
      <c r="S178" s="705"/>
      <c r="T178" s="705"/>
      <c r="U178" s="705"/>
      <c r="V178" s="705"/>
      <c r="W178" s="705"/>
      <c r="X178" s="705"/>
      <c r="Y178" s="705"/>
      <c r="Z178" s="705"/>
      <c r="AA178" s="705"/>
      <c r="AB178" s="705"/>
      <c r="AC178" s="705"/>
      <c r="AD178" s="705"/>
    </row>
    <row r="179" spans="1:30" x14ac:dyDescent="0.2">
      <c r="A179" s="705"/>
      <c r="B179" s="705"/>
      <c r="C179" s="705"/>
      <c r="D179" s="705"/>
      <c r="E179" s="705"/>
      <c r="F179" s="708"/>
      <c r="G179" s="705"/>
      <c r="H179" s="705"/>
      <c r="I179" s="705"/>
      <c r="J179" s="705"/>
      <c r="K179" s="705"/>
      <c r="L179" s="705"/>
      <c r="M179" s="705"/>
      <c r="N179" s="705"/>
      <c r="O179" s="705"/>
      <c r="P179" s="705"/>
      <c r="Q179" s="705"/>
      <c r="R179" s="705"/>
      <c r="S179" s="705"/>
      <c r="T179" s="705"/>
      <c r="U179" s="705"/>
      <c r="V179" s="705"/>
      <c r="W179" s="705"/>
      <c r="X179" s="705"/>
      <c r="Y179" s="705"/>
      <c r="Z179" s="705"/>
      <c r="AA179" s="705"/>
      <c r="AB179" s="705"/>
      <c r="AC179" s="705"/>
      <c r="AD179" s="705"/>
    </row>
    <row r="180" spans="1:30" x14ac:dyDescent="0.2">
      <c r="A180" s="705"/>
      <c r="B180" s="705"/>
      <c r="C180" s="705"/>
      <c r="D180" s="705"/>
      <c r="E180" s="705"/>
      <c r="F180" s="708"/>
      <c r="G180" s="705"/>
      <c r="H180" s="705"/>
      <c r="I180" s="705"/>
      <c r="J180" s="705"/>
      <c r="K180" s="705"/>
      <c r="L180" s="705"/>
      <c r="M180" s="705"/>
      <c r="N180" s="705"/>
      <c r="O180" s="705"/>
      <c r="P180" s="705"/>
      <c r="Q180" s="705"/>
      <c r="R180" s="705"/>
      <c r="S180" s="705"/>
      <c r="T180" s="705"/>
      <c r="U180" s="705"/>
      <c r="V180" s="705"/>
      <c r="W180" s="705"/>
      <c r="X180" s="705"/>
      <c r="Y180" s="705"/>
      <c r="Z180" s="705"/>
      <c r="AA180" s="705"/>
      <c r="AB180" s="705"/>
      <c r="AC180" s="705"/>
      <c r="AD180" s="705"/>
    </row>
    <row r="181" spans="1:30" x14ac:dyDescent="0.2">
      <c r="A181" s="705"/>
      <c r="B181" s="705"/>
      <c r="C181" s="705"/>
      <c r="D181" s="705"/>
      <c r="E181" s="705"/>
      <c r="F181" s="708"/>
      <c r="G181" s="705"/>
      <c r="H181" s="705"/>
      <c r="I181" s="705"/>
      <c r="J181" s="705"/>
      <c r="K181" s="705"/>
      <c r="L181" s="705"/>
      <c r="M181" s="705"/>
      <c r="N181" s="705"/>
      <c r="O181" s="705"/>
      <c r="P181" s="705"/>
      <c r="Q181" s="705"/>
      <c r="R181" s="705"/>
      <c r="S181" s="705"/>
      <c r="T181" s="705"/>
      <c r="U181" s="705"/>
      <c r="V181" s="705"/>
      <c r="W181" s="705"/>
      <c r="X181" s="705"/>
      <c r="Y181" s="705"/>
      <c r="Z181" s="705"/>
      <c r="AA181" s="705"/>
      <c r="AB181" s="705"/>
      <c r="AC181" s="705"/>
      <c r="AD181" s="705"/>
    </row>
    <row r="182" spans="1:30" x14ac:dyDescent="0.2">
      <c r="A182" s="705"/>
      <c r="B182" s="705"/>
      <c r="C182" s="705"/>
      <c r="D182" s="705"/>
      <c r="E182" s="705"/>
      <c r="F182" s="708"/>
      <c r="G182" s="705"/>
      <c r="H182" s="705"/>
      <c r="I182" s="705"/>
      <c r="J182" s="705"/>
      <c r="K182" s="705"/>
      <c r="L182" s="705"/>
      <c r="M182" s="705"/>
      <c r="N182" s="705"/>
      <c r="O182" s="705"/>
      <c r="P182" s="705"/>
      <c r="Q182" s="705"/>
      <c r="R182" s="705"/>
      <c r="S182" s="705"/>
      <c r="T182" s="705"/>
      <c r="U182" s="705"/>
      <c r="V182" s="705"/>
      <c r="W182" s="705"/>
      <c r="X182" s="705"/>
      <c r="Y182" s="705"/>
      <c r="Z182" s="705"/>
      <c r="AA182" s="705"/>
      <c r="AB182" s="705"/>
      <c r="AC182" s="705"/>
      <c r="AD182" s="705"/>
    </row>
    <row r="183" spans="1:30" x14ac:dyDescent="0.2">
      <c r="A183" s="705"/>
      <c r="B183" s="705"/>
      <c r="C183" s="705"/>
      <c r="D183" s="705"/>
      <c r="E183" s="705"/>
      <c r="F183" s="708"/>
      <c r="G183" s="705"/>
      <c r="H183" s="705"/>
      <c r="I183" s="705"/>
      <c r="J183" s="705"/>
      <c r="K183" s="705"/>
      <c r="L183" s="705"/>
      <c r="M183" s="705"/>
      <c r="N183" s="705"/>
      <c r="O183" s="705"/>
      <c r="P183" s="705"/>
      <c r="Q183" s="705"/>
      <c r="R183" s="705"/>
      <c r="S183" s="705"/>
      <c r="T183" s="705"/>
      <c r="U183" s="705"/>
      <c r="V183" s="705"/>
      <c r="W183" s="705"/>
      <c r="X183" s="705"/>
      <c r="Y183" s="705"/>
      <c r="Z183" s="705"/>
      <c r="AA183" s="705"/>
      <c r="AB183" s="705"/>
      <c r="AC183" s="705"/>
      <c r="AD183" s="705"/>
    </row>
    <row r="184" spans="1:30" x14ac:dyDescent="0.2">
      <c r="A184" s="705"/>
      <c r="B184" s="705"/>
      <c r="C184" s="705"/>
      <c r="D184" s="705"/>
      <c r="E184" s="705"/>
      <c r="F184" s="708"/>
      <c r="G184" s="705"/>
      <c r="H184" s="705"/>
      <c r="I184" s="705"/>
      <c r="J184" s="705"/>
      <c r="K184" s="705"/>
      <c r="L184" s="705"/>
      <c r="M184" s="705"/>
      <c r="N184" s="705"/>
      <c r="O184" s="705"/>
      <c r="P184" s="705"/>
      <c r="Q184" s="705"/>
      <c r="R184" s="705"/>
      <c r="S184" s="705"/>
      <c r="T184" s="705"/>
      <c r="U184" s="705"/>
      <c r="V184" s="705"/>
      <c r="W184" s="705"/>
      <c r="X184" s="705"/>
      <c r="Y184" s="705"/>
      <c r="Z184" s="705"/>
      <c r="AA184" s="705"/>
      <c r="AB184" s="705"/>
      <c r="AC184" s="705"/>
      <c r="AD184" s="705"/>
    </row>
    <row r="185" spans="1:30" x14ac:dyDescent="0.2">
      <c r="A185" s="705"/>
      <c r="B185" s="705"/>
      <c r="C185" s="705"/>
      <c r="D185" s="705"/>
      <c r="E185" s="705"/>
      <c r="F185" s="708"/>
      <c r="G185" s="705"/>
      <c r="H185" s="705"/>
      <c r="I185" s="705"/>
      <c r="J185" s="705"/>
      <c r="K185" s="705"/>
      <c r="L185" s="705"/>
      <c r="M185" s="705"/>
      <c r="N185" s="705"/>
      <c r="O185" s="705"/>
      <c r="P185" s="705"/>
      <c r="Q185" s="705"/>
      <c r="R185" s="705"/>
      <c r="S185" s="705"/>
      <c r="T185" s="705"/>
      <c r="U185" s="705"/>
      <c r="V185" s="705"/>
      <c r="W185" s="705"/>
      <c r="X185" s="705"/>
      <c r="Y185" s="705"/>
      <c r="Z185" s="705"/>
      <c r="AA185" s="705"/>
      <c r="AB185" s="705"/>
      <c r="AC185" s="705"/>
      <c r="AD185" s="705"/>
    </row>
    <row r="186" spans="1:30" x14ac:dyDescent="0.2">
      <c r="A186" s="705"/>
      <c r="B186" s="705"/>
      <c r="C186" s="705"/>
      <c r="D186" s="705"/>
      <c r="E186" s="705"/>
      <c r="F186" s="708"/>
      <c r="G186" s="705"/>
      <c r="H186" s="705"/>
      <c r="I186" s="705"/>
      <c r="J186" s="705"/>
      <c r="K186" s="705"/>
      <c r="L186" s="705"/>
      <c r="M186" s="705"/>
      <c r="N186" s="705"/>
      <c r="O186" s="705"/>
      <c r="P186" s="705"/>
      <c r="Q186" s="705"/>
      <c r="R186" s="705"/>
      <c r="S186" s="705"/>
      <c r="T186" s="705"/>
      <c r="U186" s="705"/>
      <c r="V186" s="705"/>
      <c r="W186" s="705"/>
      <c r="X186" s="705"/>
      <c r="Y186" s="705"/>
      <c r="Z186" s="705"/>
      <c r="AA186" s="705"/>
      <c r="AB186" s="705"/>
      <c r="AC186" s="705"/>
      <c r="AD186" s="705"/>
    </row>
    <row r="187" spans="1:30" x14ac:dyDescent="0.2">
      <c r="A187" s="705"/>
      <c r="B187" s="705"/>
      <c r="C187" s="705"/>
      <c r="D187" s="705"/>
      <c r="E187" s="705"/>
      <c r="F187" s="708"/>
      <c r="G187" s="705"/>
      <c r="H187" s="705"/>
      <c r="I187" s="705"/>
      <c r="J187" s="705"/>
      <c r="K187" s="705"/>
      <c r="L187" s="705"/>
      <c r="M187" s="705"/>
      <c r="N187" s="705"/>
      <c r="O187" s="705"/>
      <c r="P187" s="705"/>
      <c r="Q187" s="705"/>
      <c r="R187" s="705"/>
      <c r="S187" s="705"/>
      <c r="T187" s="705"/>
      <c r="U187" s="705"/>
      <c r="V187" s="705"/>
      <c r="W187" s="705"/>
      <c r="X187" s="705"/>
      <c r="Y187" s="705"/>
      <c r="Z187" s="705"/>
      <c r="AA187" s="705"/>
      <c r="AB187" s="705"/>
      <c r="AC187" s="705"/>
      <c r="AD187" s="705"/>
    </row>
    <row r="188" spans="1:30" x14ac:dyDescent="0.2">
      <c r="A188" s="705"/>
      <c r="B188" s="705"/>
      <c r="C188" s="705"/>
      <c r="D188" s="705"/>
      <c r="E188" s="705"/>
      <c r="F188" s="708"/>
      <c r="G188" s="705"/>
      <c r="H188" s="705"/>
      <c r="I188" s="705"/>
      <c r="J188" s="705"/>
      <c r="K188" s="705"/>
      <c r="L188" s="705"/>
      <c r="M188" s="705"/>
      <c r="N188" s="705"/>
      <c r="O188" s="705"/>
      <c r="P188" s="705"/>
      <c r="Q188" s="705"/>
      <c r="R188" s="705"/>
      <c r="S188" s="705"/>
      <c r="T188" s="705"/>
      <c r="U188" s="705"/>
      <c r="V188" s="705"/>
      <c r="W188" s="705"/>
      <c r="X188" s="705"/>
      <c r="Y188" s="705"/>
      <c r="Z188" s="705"/>
      <c r="AA188" s="705"/>
      <c r="AB188" s="705"/>
      <c r="AC188" s="705"/>
      <c r="AD188" s="705"/>
    </row>
    <row r="189" spans="1:30" x14ac:dyDescent="0.2">
      <c r="A189" s="705"/>
      <c r="B189" s="705"/>
      <c r="C189" s="705"/>
      <c r="D189" s="705"/>
      <c r="E189" s="705"/>
      <c r="F189" s="708"/>
      <c r="G189" s="705"/>
      <c r="H189" s="705"/>
      <c r="I189" s="705"/>
      <c r="J189" s="705"/>
      <c r="K189" s="705"/>
      <c r="L189" s="705"/>
      <c r="M189" s="705"/>
      <c r="N189" s="705"/>
      <c r="O189" s="705"/>
      <c r="P189" s="705"/>
      <c r="Q189" s="705"/>
      <c r="R189" s="705"/>
      <c r="S189" s="705"/>
      <c r="T189" s="705"/>
      <c r="U189" s="705"/>
      <c r="V189" s="705"/>
      <c r="W189" s="705"/>
      <c r="X189" s="705"/>
      <c r="Y189" s="705"/>
      <c r="Z189" s="705"/>
      <c r="AA189" s="705"/>
      <c r="AB189" s="705"/>
      <c r="AC189" s="705"/>
      <c r="AD189" s="705"/>
    </row>
    <row r="190" spans="1:30" x14ac:dyDescent="0.2">
      <c r="A190" s="705"/>
      <c r="B190" s="705"/>
      <c r="C190" s="705"/>
      <c r="D190" s="705"/>
      <c r="E190" s="705"/>
      <c r="F190" s="708"/>
      <c r="G190" s="705"/>
      <c r="H190" s="705"/>
      <c r="I190" s="705"/>
      <c r="J190" s="705"/>
      <c r="K190" s="705"/>
      <c r="L190" s="705"/>
      <c r="M190" s="705"/>
      <c r="N190" s="705"/>
      <c r="O190" s="705"/>
      <c r="P190" s="705"/>
      <c r="Q190" s="705"/>
      <c r="R190" s="705"/>
      <c r="S190" s="705"/>
      <c r="T190" s="705"/>
      <c r="U190" s="705"/>
      <c r="V190" s="705"/>
      <c r="W190" s="705"/>
      <c r="X190" s="705"/>
      <c r="Y190" s="705"/>
      <c r="Z190" s="705"/>
      <c r="AA190" s="705"/>
      <c r="AB190" s="705"/>
      <c r="AC190" s="705"/>
      <c r="AD190" s="705"/>
    </row>
    <row r="191" spans="1:30" x14ac:dyDescent="0.2">
      <c r="A191" s="705"/>
      <c r="B191" s="705"/>
      <c r="C191" s="705"/>
      <c r="D191" s="705"/>
      <c r="E191" s="705"/>
      <c r="F191" s="708"/>
      <c r="G191" s="705"/>
      <c r="H191" s="705"/>
      <c r="I191" s="705"/>
      <c r="J191" s="705"/>
      <c r="K191" s="705"/>
      <c r="L191" s="705"/>
      <c r="M191" s="705"/>
      <c r="N191" s="705"/>
      <c r="O191" s="705"/>
      <c r="P191" s="705"/>
      <c r="Q191" s="705"/>
      <c r="R191" s="705"/>
      <c r="S191" s="705"/>
      <c r="T191" s="705"/>
      <c r="U191" s="705"/>
      <c r="V191" s="705"/>
      <c r="W191" s="705"/>
      <c r="X191" s="705"/>
      <c r="Y191" s="705"/>
      <c r="Z191" s="705"/>
      <c r="AA191" s="705"/>
      <c r="AB191" s="705"/>
      <c r="AC191" s="705"/>
      <c r="AD191" s="705"/>
    </row>
    <row r="192" spans="1:30" x14ac:dyDescent="0.2">
      <c r="A192" s="705"/>
      <c r="B192" s="705"/>
      <c r="C192" s="705"/>
      <c r="D192" s="705"/>
      <c r="E192" s="705"/>
      <c r="F192" s="708"/>
      <c r="G192" s="705"/>
      <c r="H192" s="705"/>
      <c r="I192" s="705"/>
      <c r="J192" s="705"/>
      <c r="K192" s="705"/>
      <c r="L192" s="705"/>
      <c r="M192" s="705"/>
      <c r="N192" s="705"/>
      <c r="O192" s="705"/>
      <c r="P192" s="705"/>
      <c r="Q192" s="705"/>
      <c r="R192" s="705"/>
      <c r="S192" s="705"/>
      <c r="T192" s="705"/>
      <c r="U192" s="705"/>
      <c r="V192" s="705"/>
      <c r="W192" s="705"/>
      <c r="X192" s="705"/>
      <c r="Y192" s="705"/>
      <c r="Z192" s="705"/>
      <c r="AA192" s="705"/>
      <c r="AB192" s="705"/>
      <c r="AC192" s="705"/>
      <c r="AD192" s="705"/>
    </row>
    <row r="193" spans="1:30" x14ac:dyDescent="0.2">
      <c r="A193" s="705"/>
      <c r="B193" s="705"/>
      <c r="C193" s="705"/>
      <c r="D193" s="705"/>
      <c r="E193" s="705"/>
      <c r="F193" s="708"/>
      <c r="G193" s="705"/>
      <c r="H193" s="705"/>
      <c r="I193" s="705"/>
      <c r="J193" s="705"/>
      <c r="K193" s="705"/>
      <c r="L193" s="705"/>
      <c r="M193" s="705"/>
      <c r="N193" s="705"/>
      <c r="O193" s="705"/>
      <c r="P193" s="705"/>
      <c r="Q193" s="705"/>
      <c r="R193" s="705"/>
      <c r="S193" s="705"/>
      <c r="T193" s="705"/>
      <c r="U193" s="705"/>
      <c r="V193" s="705"/>
      <c r="W193" s="705"/>
      <c r="X193" s="705"/>
      <c r="Y193" s="705"/>
      <c r="Z193" s="705"/>
      <c r="AA193" s="705"/>
      <c r="AB193" s="705"/>
      <c r="AC193" s="705"/>
      <c r="AD193" s="705"/>
    </row>
    <row r="194" spans="1:30" x14ac:dyDescent="0.2">
      <c r="A194" s="705"/>
      <c r="B194" s="705"/>
      <c r="C194" s="705"/>
      <c r="D194" s="705"/>
      <c r="E194" s="705"/>
      <c r="F194" s="708"/>
      <c r="G194" s="705"/>
      <c r="H194" s="705"/>
      <c r="I194" s="705"/>
      <c r="J194" s="705"/>
      <c r="K194" s="705"/>
      <c r="L194" s="705"/>
      <c r="M194" s="705"/>
      <c r="N194" s="705"/>
      <c r="O194" s="705"/>
      <c r="P194" s="705"/>
      <c r="Q194" s="705"/>
      <c r="R194" s="705"/>
      <c r="S194" s="705"/>
      <c r="T194" s="705"/>
      <c r="U194" s="705"/>
      <c r="V194" s="705"/>
      <c r="W194" s="705"/>
      <c r="X194" s="705"/>
      <c r="Y194" s="705"/>
      <c r="Z194" s="705"/>
      <c r="AA194" s="705"/>
      <c r="AB194" s="705"/>
      <c r="AC194" s="705"/>
      <c r="AD194" s="705"/>
    </row>
    <row r="195" spans="1:30" x14ac:dyDescent="0.2">
      <c r="A195" s="705"/>
      <c r="B195" s="705"/>
      <c r="C195" s="705"/>
      <c r="D195" s="705"/>
      <c r="E195" s="705"/>
      <c r="F195" s="708"/>
      <c r="G195" s="705"/>
      <c r="H195" s="705"/>
      <c r="I195" s="705"/>
      <c r="J195" s="705"/>
      <c r="K195" s="705"/>
      <c r="L195" s="705"/>
      <c r="M195" s="705"/>
      <c r="N195" s="705"/>
      <c r="O195" s="705"/>
      <c r="P195" s="705"/>
      <c r="Q195" s="705"/>
      <c r="R195" s="705"/>
      <c r="S195" s="705"/>
      <c r="T195" s="705"/>
      <c r="U195" s="705"/>
      <c r="V195" s="705"/>
      <c r="W195" s="705"/>
      <c r="X195" s="705"/>
      <c r="Y195" s="705"/>
      <c r="Z195" s="705"/>
      <c r="AA195" s="705"/>
      <c r="AB195" s="705"/>
      <c r="AC195" s="705"/>
      <c r="AD195" s="705"/>
    </row>
    <row r="196" spans="1:30" x14ac:dyDescent="0.2">
      <c r="A196" s="705"/>
      <c r="B196" s="705"/>
      <c r="C196" s="705"/>
      <c r="D196" s="705"/>
      <c r="E196" s="705"/>
      <c r="F196" s="708"/>
      <c r="G196" s="705"/>
      <c r="H196" s="705"/>
      <c r="I196" s="705"/>
      <c r="J196" s="705"/>
      <c r="K196" s="705"/>
      <c r="L196" s="705"/>
      <c r="M196" s="705"/>
      <c r="N196" s="705"/>
      <c r="O196" s="705"/>
      <c r="P196" s="705"/>
      <c r="Q196" s="705"/>
      <c r="R196" s="705"/>
      <c r="S196" s="705"/>
      <c r="T196" s="705"/>
      <c r="U196" s="705"/>
      <c r="V196" s="705"/>
      <c r="W196" s="705"/>
      <c r="X196" s="705"/>
      <c r="Y196" s="705"/>
      <c r="Z196" s="705"/>
      <c r="AA196" s="705"/>
      <c r="AB196" s="705"/>
      <c r="AC196" s="705"/>
      <c r="AD196" s="705"/>
    </row>
    <row r="197" spans="1:30" x14ac:dyDescent="0.2">
      <c r="A197" s="705"/>
      <c r="B197" s="705"/>
      <c r="C197" s="705"/>
      <c r="D197" s="705"/>
      <c r="E197" s="705"/>
      <c r="F197" s="708"/>
      <c r="G197" s="705"/>
      <c r="H197" s="705"/>
      <c r="I197" s="705"/>
      <c r="J197" s="705"/>
      <c r="K197" s="705"/>
      <c r="L197" s="705"/>
      <c r="M197" s="705"/>
      <c r="N197" s="705"/>
      <c r="O197" s="705"/>
      <c r="P197" s="705"/>
      <c r="Q197" s="705"/>
      <c r="R197" s="705"/>
      <c r="S197" s="705"/>
      <c r="T197" s="705"/>
      <c r="U197" s="705"/>
      <c r="V197" s="705"/>
      <c r="W197" s="705"/>
      <c r="X197" s="705"/>
      <c r="Y197" s="705"/>
      <c r="Z197" s="705"/>
      <c r="AA197" s="705"/>
      <c r="AB197" s="705"/>
      <c r="AC197" s="705"/>
      <c r="AD197" s="705"/>
    </row>
    <row r="198" spans="1:30" x14ac:dyDescent="0.2">
      <c r="A198" s="705"/>
      <c r="B198" s="705"/>
      <c r="C198" s="705"/>
      <c r="D198" s="705"/>
      <c r="E198" s="705"/>
      <c r="F198" s="708"/>
      <c r="G198" s="705"/>
      <c r="H198" s="705"/>
      <c r="I198" s="705"/>
      <c r="J198" s="705"/>
      <c r="K198" s="705"/>
      <c r="L198" s="705"/>
      <c r="M198" s="705"/>
      <c r="N198" s="705"/>
      <c r="O198" s="705"/>
      <c r="P198" s="705"/>
      <c r="Q198" s="705"/>
      <c r="R198" s="705"/>
      <c r="S198" s="705"/>
      <c r="T198" s="705"/>
      <c r="U198" s="705"/>
      <c r="V198" s="705"/>
      <c r="W198" s="705"/>
      <c r="X198" s="705"/>
      <c r="Y198" s="705"/>
      <c r="Z198" s="705"/>
      <c r="AA198" s="705"/>
      <c r="AB198" s="705"/>
      <c r="AC198" s="705"/>
      <c r="AD198" s="705"/>
    </row>
    <row r="199" spans="1:30" x14ac:dyDescent="0.2">
      <c r="A199" s="705"/>
      <c r="B199" s="705"/>
      <c r="C199" s="705"/>
      <c r="D199" s="705"/>
      <c r="E199" s="705"/>
      <c r="F199" s="708"/>
      <c r="G199" s="705"/>
      <c r="H199" s="705"/>
      <c r="I199" s="705"/>
      <c r="J199" s="705"/>
      <c r="K199" s="705"/>
      <c r="L199" s="705"/>
      <c r="M199" s="705"/>
      <c r="N199" s="705"/>
      <c r="O199" s="705"/>
      <c r="P199" s="705"/>
      <c r="Q199" s="705"/>
      <c r="R199" s="705"/>
      <c r="S199" s="705"/>
      <c r="T199" s="705"/>
      <c r="U199" s="705"/>
      <c r="V199" s="705"/>
      <c r="W199" s="705"/>
      <c r="X199" s="705"/>
      <c r="Y199" s="705"/>
      <c r="Z199" s="705"/>
      <c r="AA199" s="705"/>
      <c r="AB199" s="705"/>
      <c r="AC199" s="705"/>
      <c r="AD199" s="705"/>
    </row>
    <row r="200" spans="1:30" x14ac:dyDescent="0.2">
      <c r="A200" s="705"/>
      <c r="B200" s="705"/>
      <c r="C200" s="705"/>
      <c r="D200" s="705"/>
      <c r="E200" s="705"/>
      <c r="F200" s="708"/>
      <c r="G200" s="705"/>
      <c r="H200" s="705"/>
      <c r="I200" s="705"/>
      <c r="J200" s="705"/>
      <c r="K200" s="705"/>
      <c r="L200" s="705"/>
      <c r="M200" s="705"/>
      <c r="N200" s="705"/>
      <c r="O200" s="705"/>
      <c r="P200" s="705"/>
      <c r="Q200" s="705"/>
      <c r="R200" s="705"/>
      <c r="S200" s="705"/>
      <c r="T200" s="705"/>
      <c r="U200" s="705"/>
      <c r="V200" s="705"/>
      <c r="W200" s="705"/>
      <c r="X200" s="705"/>
      <c r="Y200" s="705"/>
      <c r="Z200" s="705"/>
      <c r="AA200" s="705"/>
      <c r="AB200" s="705"/>
      <c r="AC200" s="705"/>
      <c r="AD200" s="705"/>
    </row>
    <row r="201" spans="1:30" x14ac:dyDescent="0.2">
      <c r="A201" s="705"/>
      <c r="B201" s="705"/>
      <c r="C201" s="705"/>
      <c r="D201" s="705"/>
      <c r="E201" s="705"/>
      <c r="F201" s="708"/>
      <c r="G201" s="705"/>
      <c r="H201" s="705"/>
      <c r="I201" s="705"/>
      <c r="J201" s="705"/>
      <c r="K201" s="705"/>
      <c r="L201" s="705"/>
      <c r="M201" s="705"/>
      <c r="N201" s="705"/>
      <c r="O201" s="705"/>
      <c r="P201" s="705"/>
      <c r="Q201" s="705"/>
      <c r="R201" s="705"/>
      <c r="S201" s="705"/>
      <c r="T201" s="705"/>
      <c r="U201" s="705"/>
      <c r="V201" s="705"/>
      <c r="W201" s="705"/>
      <c r="X201" s="705"/>
      <c r="Y201" s="705"/>
      <c r="Z201" s="705"/>
      <c r="AA201" s="705"/>
      <c r="AB201" s="705"/>
      <c r="AC201" s="705"/>
      <c r="AD201" s="705"/>
    </row>
    <row r="202" spans="1:30" x14ac:dyDescent="0.2">
      <c r="A202" s="705"/>
      <c r="B202" s="705"/>
      <c r="C202" s="705"/>
      <c r="D202" s="705"/>
      <c r="E202" s="705"/>
      <c r="F202" s="708"/>
      <c r="G202" s="705"/>
      <c r="H202" s="705"/>
      <c r="I202" s="705"/>
      <c r="J202" s="705"/>
      <c r="K202" s="705"/>
      <c r="L202" s="705"/>
      <c r="M202" s="705"/>
      <c r="N202" s="705"/>
      <c r="O202" s="705"/>
      <c r="P202" s="705"/>
      <c r="Q202" s="705"/>
      <c r="R202" s="705"/>
      <c r="S202" s="705"/>
      <c r="T202" s="705"/>
      <c r="U202" s="705"/>
      <c r="V202" s="705"/>
      <c r="W202" s="705"/>
      <c r="X202" s="705"/>
      <c r="Y202" s="705"/>
      <c r="Z202" s="705"/>
      <c r="AA202" s="705"/>
      <c r="AB202" s="705"/>
      <c r="AC202" s="705"/>
      <c r="AD202" s="705"/>
    </row>
    <row r="203" spans="1:30" x14ac:dyDescent="0.2">
      <c r="A203" s="705"/>
      <c r="B203" s="705"/>
      <c r="C203" s="705"/>
      <c r="D203" s="705"/>
      <c r="E203" s="705"/>
      <c r="F203" s="708"/>
      <c r="G203" s="705"/>
      <c r="H203" s="705"/>
      <c r="I203" s="705"/>
      <c r="J203" s="705"/>
      <c r="K203" s="705"/>
      <c r="L203" s="705"/>
      <c r="M203" s="705"/>
      <c r="N203" s="705"/>
      <c r="O203" s="705"/>
      <c r="P203" s="705"/>
      <c r="Q203" s="705"/>
      <c r="R203" s="705"/>
      <c r="S203" s="705"/>
      <c r="T203" s="705"/>
      <c r="U203" s="705"/>
      <c r="V203" s="705"/>
      <c r="W203" s="705"/>
      <c r="X203" s="705"/>
      <c r="Y203" s="705"/>
      <c r="Z203" s="705"/>
      <c r="AA203" s="705"/>
      <c r="AB203" s="705"/>
      <c r="AC203" s="705"/>
      <c r="AD203" s="705"/>
    </row>
    <row r="204" spans="1:30" x14ac:dyDescent="0.2">
      <c r="A204" s="705"/>
      <c r="B204" s="705"/>
      <c r="C204" s="705"/>
      <c r="D204" s="705"/>
      <c r="E204" s="705"/>
      <c r="F204" s="708"/>
      <c r="G204" s="705"/>
      <c r="H204" s="705"/>
      <c r="I204" s="705"/>
      <c r="J204" s="705"/>
      <c r="K204" s="705"/>
      <c r="L204" s="705"/>
      <c r="M204" s="705"/>
      <c r="N204" s="705"/>
      <c r="O204" s="705"/>
      <c r="P204" s="705"/>
      <c r="Q204" s="705"/>
      <c r="R204" s="705"/>
      <c r="S204" s="705"/>
      <c r="T204" s="705"/>
      <c r="U204" s="705"/>
      <c r="V204" s="705"/>
      <c r="W204" s="705"/>
      <c r="X204" s="705"/>
      <c r="Y204" s="705"/>
      <c r="Z204" s="705"/>
      <c r="AA204" s="705"/>
      <c r="AB204" s="705"/>
      <c r="AC204" s="705"/>
      <c r="AD204" s="705"/>
    </row>
    <row r="205" spans="1:30" x14ac:dyDescent="0.2">
      <c r="A205" s="705"/>
      <c r="B205" s="705"/>
      <c r="C205" s="705"/>
      <c r="D205" s="705"/>
      <c r="E205" s="705"/>
      <c r="F205" s="708"/>
      <c r="G205" s="705"/>
      <c r="H205" s="705"/>
      <c r="I205" s="705"/>
      <c r="J205" s="705"/>
      <c r="K205" s="705"/>
      <c r="L205" s="705"/>
      <c r="M205" s="705"/>
      <c r="N205" s="705"/>
      <c r="O205" s="705"/>
      <c r="P205" s="705"/>
      <c r="Q205" s="705"/>
      <c r="R205" s="705"/>
      <c r="S205" s="705"/>
      <c r="T205" s="705"/>
      <c r="U205" s="705"/>
      <c r="V205" s="705"/>
      <c r="W205" s="705"/>
      <c r="X205" s="705"/>
      <c r="Y205" s="705"/>
      <c r="Z205" s="705"/>
      <c r="AA205" s="705"/>
      <c r="AB205" s="705"/>
      <c r="AC205" s="705"/>
      <c r="AD205" s="705"/>
    </row>
    <row r="206" spans="1:30" x14ac:dyDescent="0.2">
      <c r="A206" s="705"/>
      <c r="B206" s="705"/>
      <c r="C206" s="705"/>
      <c r="D206" s="705"/>
      <c r="E206" s="705"/>
      <c r="F206" s="708"/>
      <c r="G206" s="705"/>
      <c r="H206" s="705"/>
      <c r="I206" s="705"/>
      <c r="J206" s="705"/>
      <c r="K206" s="705"/>
      <c r="L206" s="705"/>
      <c r="M206" s="705"/>
      <c r="N206" s="705"/>
      <c r="O206" s="705"/>
      <c r="P206" s="705"/>
      <c r="Q206" s="705"/>
      <c r="R206" s="705"/>
      <c r="S206" s="705"/>
      <c r="T206" s="705"/>
      <c r="U206" s="705"/>
      <c r="V206" s="705"/>
      <c r="W206" s="705"/>
      <c r="X206" s="705"/>
      <c r="Y206" s="705"/>
      <c r="Z206" s="705"/>
      <c r="AA206" s="705"/>
      <c r="AB206" s="705"/>
      <c r="AC206" s="705"/>
      <c r="AD206" s="705"/>
    </row>
    <row r="207" spans="1:30" x14ac:dyDescent="0.2">
      <c r="A207" s="705"/>
      <c r="B207" s="705"/>
      <c r="C207" s="705"/>
      <c r="D207" s="705"/>
      <c r="E207" s="705"/>
      <c r="F207" s="708"/>
      <c r="G207" s="705"/>
      <c r="H207" s="705"/>
      <c r="I207" s="705"/>
      <c r="J207" s="705"/>
      <c r="K207" s="705"/>
      <c r="L207" s="705"/>
      <c r="M207" s="705"/>
      <c r="N207" s="705"/>
      <c r="O207" s="705"/>
      <c r="P207" s="705"/>
      <c r="Q207" s="705"/>
      <c r="R207" s="705"/>
      <c r="S207" s="705"/>
      <c r="T207" s="705"/>
      <c r="U207" s="705"/>
      <c r="V207" s="705"/>
      <c r="W207" s="705"/>
      <c r="X207" s="705"/>
      <c r="Y207" s="705"/>
      <c r="Z207" s="705"/>
      <c r="AA207" s="705"/>
      <c r="AB207" s="705"/>
      <c r="AC207" s="705"/>
      <c r="AD207" s="705"/>
    </row>
    <row r="208" spans="1:30" x14ac:dyDescent="0.2">
      <c r="A208" s="705"/>
      <c r="B208" s="705"/>
      <c r="C208" s="705"/>
      <c r="D208" s="705"/>
      <c r="E208" s="705"/>
      <c r="F208" s="708"/>
      <c r="G208" s="705"/>
      <c r="H208" s="705"/>
      <c r="I208" s="705"/>
      <c r="J208" s="705"/>
      <c r="K208" s="705"/>
      <c r="L208" s="705"/>
      <c r="M208" s="705"/>
      <c r="N208" s="705"/>
      <c r="O208" s="705"/>
      <c r="P208" s="705"/>
      <c r="Q208" s="705"/>
      <c r="R208" s="705"/>
      <c r="S208" s="705"/>
      <c r="T208" s="705"/>
      <c r="U208" s="705"/>
      <c r="V208" s="705"/>
      <c r="W208" s="705"/>
      <c r="X208" s="705"/>
      <c r="Y208" s="705"/>
      <c r="Z208" s="705"/>
      <c r="AA208" s="705"/>
      <c r="AB208" s="705"/>
      <c r="AC208" s="705"/>
      <c r="AD208" s="705"/>
    </row>
    <row r="209" spans="1:30" x14ac:dyDescent="0.2">
      <c r="A209" s="705"/>
      <c r="B209" s="705"/>
      <c r="C209" s="705"/>
      <c r="D209" s="705"/>
      <c r="E209" s="705"/>
      <c r="F209" s="708"/>
      <c r="G209" s="705"/>
      <c r="H209" s="705"/>
      <c r="I209" s="705"/>
      <c r="J209" s="705"/>
      <c r="K209" s="705"/>
      <c r="L209" s="705"/>
      <c r="M209" s="705"/>
      <c r="N209" s="705"/>
      <c r="O209" s="705"/>
      <c r="P209" s="705"/>
      <c r="Q209" s="705"/>
      <c r="R209" s="705"/>
      <c r="S209" s="705"/>
      <c r="T209" s="705"/>
      <c r="U209" s="705"/>
      <c r="V209" s="705"/>
      <c r="W209" s="705"/>
      <c r="X209" s="705"/>
      <c r="Y209" s="705"/>
      <c r="Z209" s="705"/>
      <c r="AA209" s="705"/>
      <c r="AB209" s="705"/>
      <c r="AC209" s="705"/>
      <c r="AD209" s="705"/>
    </row>
    <row r="210" spans="1:30" x14ac:dyDescent="0.2">
      <c r="A210" s="705"/>
      <c r="B210" s="705"/>
      <c r="C210" s="705"/>
      <c r="D210" s="705"/>
      <c r="E210" s="705"/>
      <c r="F210" s="708"/>
      <c r="G210" s="705"/>
      <c r="H210" s="705"/>
      <c r="I210" s="705"/>
      <c r="J210" s="705"/>
      <c r="K210" s="705"/>
      <c r="L210" s="705"/>
      <c r="M210" s="705"/>
      <c r="N210" s="705"/>
      <c r="O210" s="705"/>
      <c r="P210" s="705"/>
      <c r="Q210" s="705"/>
      <c r="R210" s="705"/>
      <c r="S210" s="705"/>
      <c r="T210" s="705"/>
      <c r="U210" s="705"/>
      <c r="V210" s="705"/>
      <c r="W210" s="705"/>
      <c r="X210" s="705"/>
      <c r="Y210" s="705"/>
      <c r="Z210" s="705"/>
      <c r="AA210" s="705"/>
      <c r="AB210" s="705"/>
      <c r="AC210" s="705"/>
      <c r="AD210" s="705"/>
    </row>
    <row r="211" spans="1:30" x14ac:dyDescent="0.2">
      <c r="A211" s="705"/>
      <c r="B211" s="705"/>
      <c r="C211" s="705"/>
      <c r="D211" s="705"/>
      <c r="E211" s="705"/>
      <c r="F211" s="708"/>
      <c r="G211" s="705"/>
      <c r="H211" s="705"/>
      <c r="I211" s="705"/>
      <c r="J211" s="705"/>
      <c r="K211" s="705"/>
      <c r="L211" s="705"/>
      <c r="M211" s="705"/>
      <c r="N211" s="705"/>
      <c r="O211" s="705"/>
      <c r="P211" s="705"/>
      <c r="Q211" s="705"/>
      <c r="R211" s="705"/>
      <c r="S211" s="705"/>
      <c r="T211" s="705"/>
      <c r="U211" s="705"/>
      <c r="V211" s="705"/>
      <c r="W211" s="705"/>
      <c r="X211" s="705"/>
      <c r="Y211" s="705"/>
      <c r="Z211" s="705"/>
      <c r="AA211" s="705"/>
      <c r="AB211" s="705"/>
      <c r="AC211" s="705"/>
      <c r="AD211" s="705"/>
    </row>
    <row r="212" spans="1:30" x14ac:dyDescent="0.2">
      <c r="A212" s="705"/>
      <c r="B212" s="705"/>
      <c r="C212" s="705"/>
      <c r="D212" s="705"/>
      <c r="E212" s="705"/>
      <c r="F212" s="708"/>
      <c r="G212" s="705"/>
      <c r="H212" s="705"/>
      <c r="I212" s="705"/>
      <c r="J212" s="705"/>
      <c r="K212" s="705"/>
      <c r="L212" s="705"/>
      <c r="M212" s="705"/>
      <c r="N212" s="705"/>
      <c r="O212" s="705"/>
      <c r="P212" s="705"/>
      <c r="Q212" s="705"/>
      <c r="R212" s="705"/>
      <c r="S212" s="705"/>
      <c r="T212" s="705"/>
      <c r="U212" s="705"/>
      <c r="V212" s="705"/>
      <c r="W212" s="705"/>
      <c r="X212" s="705"/>
      <c r="Y212" s="705"/>
      <c r="Z212" s="705"/>
      <c r="AA212" s="705"/>
      <c r="AB212" s="705"/>
      <c r="AC212" s="705"/>
      <c r="AD212" s="705"/>
    </row>
    <row r="213" spans="1:30" x14ac:dyDescent="0.2">
      <c r="A213" s="705"/>
      <c r="F213" s="708"/>
      <c r="G213" s="705"/>
      <c r="H213" s="705"/>
      <c r="I213" s="705"/>
      <c r="J213" s="705"/>
      <c r="K213" s="705"/>
      <c r="L213" s="705"/>
      <c r="M213" s="705"/>
      <c r="N213" s="705"/>
      <c r="O213" s="705"/>
      <c r="P213" s="705"/>
      <c r="Q213" s="705"/>
      <c r="R213" s="705"/>
      <c r="S213" s="705"/>
      <c r="T213" s="705"/>
      <c r="U213" s="705"/>
      <c r="V213" s="705"/>
      <c r="W213" s="705"/>
      <c r="X213" s="705"/>
      <c r="Y213" s="705"/>
      <c r="Z213" s="705"/>
      <c r="AA213" s="705"/>
      <c r="AB213" s="705"/>
      <c r="AC213" s="705"/>
      <c r="AD213" s="705"/>
    </row>
    <row r="214" spans="1:30" x14ac:dyDescent="0.2">
      <c r="A214" s="705"/>
      <c r="F214" s="708"/>
      <c r="G214" s="705"/>
      <c r="H214" s="705"/>
      <c r="I214" s="705"/>
      <c r="J214" s="705"/>
      <c r="K214" s="705"/>
      <c r="L214" s="705"/>
      <c r="M214" s="705"/>
      <c r="N214" s="705"/>
      <c r="O214" s="705"/>
      <c r="P214" s="705"/>
      <c r="Q214" s="705"/>
      <c r="R214" s="705"/>
      <c r="S214" s="705"/>
      <c r="T214" s="705"/>
      <c r="U214" s="705"/>
      <c r="V214" s="705"/>
      <c r="W214" s="705"/>
      <c r="X214" s="705"/>
      <c r="Y214" s="705"/>
      <c r="Z214" s="705"/>
      <c r="AA214" s="705"/>
      <c r="AB214" s="705"/>
      <c r="AC214" s="705"/>
      <c r="AD214" s="705"/>
    </row>
    <row r="215" spans="1:30" x14ac:dyDescent="0.2">
      <c r="A215" s="705"/>
      <c r="F215" s="708"/>
      <c r="G215" s="705"/>
      <c r="H215" s="705"/>
      <c r="I215" s="705"/>
      <c r="J215" s="705"/>
      <c r="K215" s="705"/>
      <c r="L215" s="705"/>
      <c r="M215" s="705"/>
      <c r="N215" s="705"/>
    </row>
    <row r="216" spans="1:30" x14ac:dyDescent="0.2">
      <c r="A216" s="705"/>
      <c r="F216" s="708"/>
      <c r="G216" s="705"/>
      <c r="H216" s="705"/>
      <c r="I216" s="705"/>
      <c r="J216" s="705"/>
      <c r="K216" s="705"/>
      <c r="L216" s="705"/>
      <c r="M216" s="705"/>
      <c r="N216" s="705"/>
    </row>
    <row r="217" spans="1:30" x14ac:dyDescent="0.2">
      <c r="A217" s="705"/>
      <c r="F217" s="708"/>
      <c r="G217" s="705"/>
      <c r="H217" s="705"/>
      <c r="I217" s="705"/>
      <c r="J217" s="705"/>
      <c r="K217" s="705"/>
      <c r="L217" s="705"/>
      <c r="M217" s="705"/>
      <c r="N217" s="705"/>
    </row>
    <row r="218" spans="1:30" x14ac:dyDescent="0.2">
      <c r="A218" s="705"/>
      <c r="F218" s="708"/>
      <c r="G218" s="705"/>
      <c r="H218" s="705"/>
      <c r="I218" s="705"/>
      <c r="J218" s="705"/>
      <c r="K218" s="705"/>
      <c r="L218" s="705"/>
      <c r="M218" s="705"/>
      <c r="N218" s="705"/>
    </row>
    <row r="219" spans="1:30" x14ac:dyDescent="0.2">
      <c r="A219" s="705"/>
      <c r="F219" s="708"/>
      <c r="G219" s="705"/>
      <c r="H219" s="705"/>
      <c r="I219" s="705"/>
      <c r="J219" s="705"/>
      <c r="K219" s="705"/>
      <c r="L219" s="705"/>
      <c r="M219" s="705"/>
      <c r="N219" s="705"/>
    </row>
    <row r="220" spans="1:30" x14ac:dyDescent="0.2">
      <c r="A220" s="705"/>
      <c r="F220" s="708"/>
      <c r="G220" s="705"/>
      <c r="H220" s="705"/>
      <c r="I220" s="705"/>
      <c r="J220" s="705"/>
      <c r="K220" s="705"/>
      <c r="L220" s="705"/>
      <c r="M220" s="705"/>
      <c r="N220" s="705"/>
    </row>
    <row r="221" spans="1:30" x14ac:dyDescent="0.2">
      <c r="A221" s="705"/>
      <c r="F221" s="708"/>
      <c r="G221" s="705"/>
      <c r="H221" s="705"/>
      <c r="I221" s="705"/>
      <c r="J221" s="705"/>
      <c r="K221" s="705"/>
      <c r="L221" s="705"/>
      <c r="M221" s="705"/>
      <c r="N221" s="705"/>
    </row>
    <row r="222" spans="1:30" x14ac:dyDescent="0.2">
      <c r="A222" s="705"/>
      <c r="F222" s="708"/>
      <c r="G222" s="705"/>
      <c r="H222" s="705"/>
      <c r="I222" s="705"/>
      <c r="J222" s="705"/>
      <c r="K222" s="705"/>
      <c r="L222" s="705"/>
      <c r="M222" s="705"/>
      <c r="N222" s="705"/>
    </row>
    <row r="223" spans="1:30" x14ac:dyDescent="0.2">
      <c r="A223" s="705"/>
      <c r="F223" s="708"/>
      <c r="G223" s="705"/>
      <c r="H223" s="705"/>
      <c r="I223" s="705"/>
      <c r="J223" s="705"/>
      <c r="K223" s="705"/>
      <c r="L223" s="705"/>
      <c r="M223" s="705"/>
      <c r="N223" s="705"/>
    </row>
    <row r="224" spans="1:30" x14ac:dyDescent="0.2">
      <c r="A224" s="705"/>
      <c r="F224" s="708"/>
      <c r="G224" s="705"/>
      <c r="H224" s="705"/>
      <c r="I224" s="705"/>
      <c r="J224" s="705"/>
      <c r="K224" s="705"/>
      <c r="L224" s="705"/>
      <c r="M224" s="705"/>
      <c r="N224" s="705"/>
    </row>
    <row r="225" spans="1:14" x14ac:dyDescent="0.2">
      <c r="A225" s="705"/>
      <c r="F225" s="708"/>
      <c r="G225" s="705"/>
      <c r="H225" s="705"/>
      <c r="I225" s="705"/>
      <c r="J225" s="705"/>
      <c r="K225" s="705"/>
      <c r="L225" s="705"/>
      <c r="M225" s="705"/>
      <c r="N225" s="705"/>
    </row>
    <row r="226" spans="1:14" x14ac:dyDescent="0.2">
      <c r="A226" s="705"/>
      <c r="F226" s="708"/>
      <c r="G226" s="705"/>
      <c r="H226" s="705"/>
      <c r="I226" s="705"/>
      <c r="J226" s="705"/>
      <c r="K226" s="705"/>
      <c r="L226" s="705"/>
      <c r="M226" s="705"/>
      <c r="N226" s="705"/>
    </row>
    <row r="227" spans="1:14" x14ac:dyDescent="0.2">
      <c r="A227" s="705"/>
      <c r="F227" s="708"/>
      <c r="G227" s="705"/>
      <c r="H227" s="705"/>
      <c r="I227" s="705"/>
      <c r="J227" s="705"/>
      <c r="K227" s="705"/>
      <c r="L227" s="705"/>
      <c r="M227" s="705"/>
      <c r="N227" s="705"/>
    </row>
    <row r="228" spans="1:14" x14ac:dyDescent="0.2">
      <c r="A228" s="705"/>
      <c r="F228" s="708"/>
      <c r="G228" s="705"/>
      <c r="H228" s="705"/>
      <c r="I228" s="705"/>
      <c r="J228" s="705"/>
      <c r="K228" s="705"/>
      <c r="L228" s="705"/>
      <c r="M228" s="705"/>
      <c r="N228" s="705"/>
    </row>
    <row r="229" spans="1:14" x14ac:dyDescent="0.2">
      <c r="A229" s="705"/>
      <c r="F229" s="708"/>
      <c r="G229" s="705"/>
      <c r="H229" s="705"/>
      <c r="I229" s="705"/>
      <c r="J229" s="705"/>
      <c r="K229" s="705"/>
      <c r="L229" s="705"/>
      <c r="M229" s="705"/>
      <c r="N229" s="705"/>
    </row>
    <row r="230" spans="1:14" x14ac:dyDescent="0.2">
      <c r="A230" s="705"/>
      <c r="F230" s="708"/>
      <c r="G230" s="705"/>
      <c r="H230" s="705"/>
      <c r="I230" s="705"/>
      <c r="J230" s="705"/>
      <c r="K230" s="705"/>
      <c r="L230" s="705"/>
      <c r="M230" s="705"/>
      <c r="N230" s="705"/>
    </row>
    <row r="231" spans="1:14" x14ac:dyDescent="0.2">
      <c r="A231" s="705"/>
      <c r="F231" s="708"/>
      <c r="G231" s="705"/>
      <c r="H231" s="705"/>
      <c r="I231" s="705"/>
      <c r="J231" s="705"/>
      <c r="K231" s="705"/>
      <c r="L231" s="705"/>
      <c r="M231" s="705"/>
      <c r="N231" s="705"/>
    </row>
    <row r="232" spans="1:14" x14ac:dyDescent="0.2">
      <c r="A232" s="705"/>
      <c r="F232" s="708"/>
      <c r="G232" s="705"/>
      <c r="H232" s="705"/>
      <c r="I232" s="705"/>
      <c r="J232" s="705"/>
      <c r="K232" s="705"/>
      <c r="L232" s="705"/>
      <c r="M232" s="705"/>
      <c r="N232" s="705"/>
    </row>
    <row r="233" spans="1:14" x14ac:dyDescent="0.2">
      <c r="A233" s="705"/>
      <c r="F233" s="708"/>
      <c r="G233" s="705"/>
      <c r="H233" s="705"/>
      <c r="I233" s="705"/>
      <c r="J233" s="705"/>
      <c r="K233" s="705"/>
      <c r="L233" s="705"/>
      <c r="M233" s="705"/>
      <c r="N233" s="705"/>
    </row>
    <row r="234" spans="1:14" x14ac:dyDescent="0.2">
      <c r="A234" s="705"/>
      <c r="F234" s="708"/>
      <c r="G234" s="705"/>
      <c r="H234" s="705"/>
      <c r="I234" s="705"/>
      <c r="J234" s="705"/>
      <c r="K234" s="705"/>
      <c r="L234" s="705"/>
      <c r="M234" s="705"/>
      <c r="N234" s="705"/>
    </row>
    <row r="235" spans="1:14" x14ac:dyDescent="0.2">
      <c r="A235" s="705"/>
      <c r="F235" s="708"/>
      <c r="G235" s="705"/>
      <c r="H235" s="705"/>
      <c r="I235" s="705"/>
      <c r="J235" s="705"/>
      <c r="K235" s="705"/>
      <c r="L235" s="705"/>
      <c r="M235" s="705"/>
      <c r="N235" s="705"/>
    </row>
    <row r="236" spans="1:14" x14ac:dyDescent="0.2">
      <c r="A236" s="705"/>
      <c r="F236" s="708"/>
      <c r="G236" s="705"/>
      <c r="H236" s="705"/>
      <c r="I236" s="705"/>
      <c r="J236" s="705"/>
      <c r="K236" s="705"/>
      <c r="L236" s="705"/>
      <c r="M236" s="705"/>
      <c r="N236" s="705"/>
    </row>
    <row r="237" spans="1:14" x14ac:dyDescent="0.2">
      <c r="A237" s="705"/>
      <c r="F237" s="708"/>
      <c r="G237" s="705"/>
      <c r="H237" s="705"/>
      <c r="I237" s="705"/>
      <c r="J237" s="705"/>
      <c r="K237" s="705"/>
      <c r="L237" s="705"/>
      <c r="M237" s="705"/>
      <c r="N237" s="705"/>
    </row>
    <row r="238" spans="1:14" x14ac:dyDescent="0.2">
      <c r="A238" s="705"/>
      <c r="F238" s="708"/>
      <c r="G238" s="705"/>
      <c r="H238" s="705"/>
      <c r="I238" s="705"/>
      <c r="J238" s="705"/>
      <c r="K238" s="705"/>
      <c r="L238" s="705"/>
      <c r="M238" s="705"/>
      <c r="N238" s="705"/>
    </row>
    <row r="239" spans="1:14" x14ac:dyDescent="0.2">
      <c r="A239" s="705"/>
      <c r="F239" s="708"/>
      <c r="G239" s="705"/>
      <c r="H239" s="705"/>
      <c r="I239" s="705"/>
      <c r="J239" s="705"/>
      <c r="K239" s="705"/>
      <c r="L239" s="705"/>
      <c r="M239" s="705"/>
      <c r="N239" s="705"/>
    </row>
    <row r="240" spans="1:14" x14ac:dyDescent="0.2">
      <c r="A240" s="705"/>
      <c r="F240" s="708"/>
      <c r="G240" s="705"/>
      <c r="H240" s="705"/>
      <c r="I240" s="705"/>
      <c r="J240" s="705"/>
      <c r="K240" s="705"/>
      <c r="L240" s="705"/>
      <c r="M240" s="705"/>
      <c r="N240" s="705"/>
    </row>
    <row r="241" spans="1:14" x14ac:dyDescent="0.2">
      <c r="A241" s="705"/>
      <c r="F241" s="708"/>
      <c r="G241" s="705"/>
      <c r="H241" s="705"/>
      <c r="I241" s="705"/>
      <c r="J241" s="705"/>
      <c r="K241" s="705"/>
      <c r="L241" s="705"/>
      <c r="M241" s="705"/>
      <c r="N241" s="705"/>
    </row>
    <row r="242" spans="1:14" x14ac:dyDescent="0.2">
      <c r="A242" s="705"/>
      <c r="F242" s="708"/>
    </row>
    <row r="243" spans="1:14" x14ac:dyDescent="0.2">
      <c r="A243" s="705"/>
      <c r="F243" s="708"/>
    </row>
    <row r="244" spans="1:14" x14ac:dyDescent="0.2">
      <c r="A244" s="705"/>
      <c r="F244" s="708"/>
    </row>
    <row r="245" spans="1:14" x14ac:dyDescent="0.2">
      <c r="A245" s="705"/>
      <c r="F245" s="708"/>
    </row>
    <row r="246" spans="1:14" x14ac:dyDescent="0.2">
      <c r="A246" s="705"/>
      <c r="F246" s="708"/>
    </row>
    <row r="247" spans="1:14" x14ac:dyDescent="0.2">
      <c r="A247" s="705"/>
      <c r="F247" s="708"/>
    </row>
    <row r="248" spans="1:14" x14ac:dyDescent="0.2">
      <c r="A248" s="705"/>
      <c r="F248" s="708"/>
    </row>
    <row r="249" spans="1:14" x14ac:dyDescent="0.2">
      <c r="A249" s="705"/>
      <c r="F249" s="708"/>
    </row>
    <row r="250" spans="1:14" x14ac:dyDescent="0.2">
      <c r="A250" s="705"/>
      <c r="F250" s="708"/>
    </row>
    <row r="251" spans="1:14" x14ac:dyDescent="0.2">
      <c r="A251" s="705"/>
      <c r="F251" s="708"/>
    </row>
    <row r="252" spans="1:14" x14ac:dyDescent="0.2">
      <c r="A252" s="705"/>
      <c r="F252" s="708"/>
    </row>
    <row r="253" spans="1:14" x14ac:dyDescent="0.2">
      <c r="A253" s="705"/>
      <c r="F253" s="708"/>
    </row>
    <row r="254" spans="1:14" x14ac:dyDescent="0.2">
      <c r="A254" s="705"/>
      <c r="F254" s="708"/>
    </row>
    <row r="255" spans="1:14" x14ac:dyDescent="0.2">
      <c r="A255" s="705"/>
      <c r="F255" s="708"/>
    </row>
    <row r="256" spans="1:14" x14ac:dyDescent="0.2">
      <c r="A256" s="705"/>
      <c r="F256" s="708"/>
    </row>
    <row r="257" spans="1:6" x14ac:dyDescent="0.2">
      <c r="A257" s="705"/>
      <c r="F257" s="708"/>
    </row>
    <row r="258" spans="1:6" x14ac:dyDescent="0.2">
      <c r="A258" s="705"/>
      <c r="F258" s="708"/>
    </row>
    <row r="259" spans="1:6" x14ac:dyDescent="0.2">
      <c r="A259" s="705"/>
      <c r="F259" s="708"/>
    </row>
    <row r="260" spans="1:6" x14ac:dyDescent="0.2">
      <c r="A260" s="705"/>
      <c r="F260" s="708"/>
    </row>
    <row r="261" spans="1:6" x14ac:dyDescent="0.2">
      <c r="A261" s="705"/>
      <c r="F261" s="708"/>
    </row>
    <row r="262" spans="1:6" x14ac:dyDescent="0.2">
      <c r="A262" s="705"/>
      <c r="F262" s="708"/>
    </row>
    <row r="263" spans="1:6" x14ac:dyDescent="0.2">
      <c r="A263" s="705"/>
      <c r="F263" s="708"/>
    </row>
    <row r="264" spans="1:6" x14ac:dyDescent="0.2">
      <c r="A264" s="705"/>
      <c r="F264" s="708"/>
    </row>
    <row r="265" spans="1:6" x14ac:dyDescent="0.2">
      <c r="A265" s="705"/>
      <c r="F265" s="708"/>
    </row>
    <row r="266" spans="1:6" x14ac:dyDescent="0.2">
      <c r="A266" s="705"/>
      <c r="F266" s="708"/>
    </row>
    <row r="267" spans="1:6" x14ac:dyDescent="0.2">
      <c r="A267" s="705"/>
      <c r="F267" s="708"/>
    </row>
    <row r="268" spans="1:6" x14ac:dyDescent="0.2">
      <c r="A268" s="705"/>
      <c r="F268" s="708"/>
    </row>
    <row r="269" spans="1:6" x14ac:dyDescent="0.2">
      <c r="A269" s="705"/>
      <c r="F269" s="708"/>
    </row>
    <row r="270" spans="1:6" x14ac:dyDescent="0.2">
      <c r="A270" s="705"/>
      <c r="F270" s="708"/>
    </row>
    <row r="271" spans="1:6" x14ac:dyDescent="0.2">
      <c r="A271" s="705"/>
      <c r="F271" s="708"/>
    </row>
    <row r="272" spans="1:6" x14ac:dyDescent="0.2">
      <c r="A272" s="705"/>
      <c r="F272" s="708"/>
    </row>
    <row r="273" spans="1:6" x14ac:dyDescent="0.2">
      <c r="A273" s="705"/>
      <c r="F273" s="708"/>
    </row>
    <row r="274" spans="1:6" x14ac:dyDescent="0.2">
      <c r="A274" s="705"/>
      <c r="F274" s="708"/>
    </row>
    <row r="275" spans="1:6" x14ac:dyDescent="0.2">
      <c r="A275" s="705"/>
      <c r="F275" s="708"/>
    </row>
    <row r="276" spans="1:6" x14ac:dyDescent="0.2">
      <c r="A276" s="705"/>
      <c r="F276" s="708"/>
    </row>
    <row r="277" spans="1:6" x14ac:dyDescent="0.2">
      <c r="A277" s="705"/>
      <c r="F277" s="708"/>
    </row>
    <row r="278" spans="1:6" x14ac:dyDescent="0.2">
      <c r="A278" s="705"/>
      <c r="F278" s="708"/>
    </row>
    <row r="279" spans="1:6" x14ac:dyDescent="0.2">
      <c r="A279" s="705"/>
      <c r="F279" s="708"/>
    </row>
    <row r="280" spans="1:6" x14ac:dyDescent="0.2">
      <c r="A280" s="705"/>
      <c r="F280" s="708"/>
    </row>
    <row r="281" spans="1:6" x14ac:dyDescent="0.2">
      <c r="A281" s="705"/>
      <c r="F281" s="708"/>
    </row>
    <row r="282" spans="1:6" x14ac:dyDescent="0.2">
      <c r="A282" s="705"/>
      <c r="F282" s="708"/>
    </row>
    <row r="283" spans="1:6" x14ac:dyDescent="0.2">
      <c r="A283" s="705"/>
      <c r="F283" s="708"/>
    </row>
    <row r="284" spans="1:6" x14ac:dyDescent="0.2">
      <c r="A284" s="705"/>
      <c r="F284" s="708"/>
    </row>
    <row r="285" spans="1:6" x14ac:dyDescent="0.2">
      <c r="A285" s="705"/>
      <c r="F285" s="708"/>
    </row>
    <row r="286" spans="1:6" x14ac:dyDescent="0.2">
      <c r="A286" s="705"/>
      <c r="F286" s="708"/>
    </row>
    <row r="287" spans="1:6" x14ac:dyDescent="0.2">
      <c r="A287" s="705"/>
      <c r="F287" s="708"/>
    </row>
    <row r="288" spans="1:6" x14ac:dyDescent="0.2">
      <c r="A288" s="705"/>
      <c r="F288" s="708"/>
    </row>
    <row r="289" spans="1:6" x14ac:dyDescent="0.2">
      <c r="A289" s="705"/>
      <c r="F289" s="708"/>
    </row>
    <row r="290" spans="1:6" x14ac:dyDescent="0.2">
      <c r="A290" s="705"/>
      <c r="F290" s="708"/>
    </row>
    <row r="291" spans="1:6" x14ac:dyDescent="0.2">
      <c r="A291" s="705"/>
      <c r="F291" s="708"/>
    </row>
    <row r="292" spans="1:6" x14ac:dyDescent="0.2">
      <c r="A292" s="705"/>
      <c r="F292" s="708"/>
    </row>
    <row r="293" spans="1:6" x14ac:dyDescent="0.2">
      <c r="A293" s="705"/>
      <c r="F293" s="708"/>
    </row>
    <row r="294" spans="1:6" x14ac:dyDescent="0.2">
      <c r="A294" s="705"/>
      <c r="F294" s="708"/>
    </row>
    <row r="295" spans="1:6" x14ac:dyDescent="0.2">
      <c r="A295" s="705"/>
      <c r="F295" s="708"/>
    </row>
    <row r="296" spans="1:6" x14ac:dyDescent="0.2">
      <c r="A296" s="705"/>
      <c r="F296" s="708"/>
    </row>
    <row r="297" spans="1:6" x14ac:dyDescent="0.2">
      <c r="A297" s="705"/>
      <c r="F297" s="708"/>
    </row>
    <row r="298" spans="1:6" x14ac:dyDescent="0.2">
      <c r="A298" s="705"/>
      <c r="F298" s="708"/>
    </row>
    <row r="299" spans="1:6" x14ac:dyDescent="0.2">
      <c r="A299" s="705"/>
      <c r="F299" s="708"/>
    </row>
    <row r="300" spans="1:6" x14ac:dyDescent="0.2">
      <c r="A300" s="705"/>
      <c r="F300" s="708"/>
    </row>
    <row r="301" spans="1:6" x14ac:dyDescent="0.2">
      <c r="A301" s="705"/>
      <c r="F301" s="708"/>
    </row>
    <row r="302" spans="1:6" x14ac:dyDescent="0.2">
      <c r="A302" s="705"/>
      <c r="F302" s="708"/>
    </row>
    <row r="303" spans="1:6" x14ac:dyDescent="0.2">
      <c r="A303" s="705"/>
      <c r="F303" s="708"/>
    </row>
    <row r="304" spans="1:6" x14ac:dyDescent="0.2">
      <c r="A304" s="705"/>
      <c r="F304" s="708"/>
    </row>
    <row r="305" spans="1:6" x14ac:dyDescent="0.2">
      <c r="A305" s="705"/>
      <c r="F305" s="708"/>
    </row>
    <row r="306" spans="1:6" x14ac:dyDescent="0.2">
      <c r="A306" s="705"/>
      <c r="F306" s="708"/>
    </row>
    <row r="307" spans="1:6" x14ac:dyDescent="0.2">
      <c r="A307" s="705"/>
      <c r="F307" s="708"/>
    </row>
  </sheetData>
  <mergeCells count="14">
    <mergeCell ref="A6:A11"/>
    <mergeCell ref="F6:F11"/>
    <mergeCell ref="B6:B11"/>
    <mergeCell ref="C6:E6"/>
    <mergeCell ref="C7:C9"/>
    <mergeCell ref="D7:D9"/>
    <mergeCell ref="E7:E9"/>
    <mergeCell ref="B38:B43"/>
    <mergeCell ref="A38:A43"/>
    <mergeCell ref="F38:F43"/>
    <mergeCell ref="C38:E38"/>
    <mergeCell ref="C39:C41"/>
    <mergeCell ref="D39:D41"/>
    <mergeCell ref="E39:E41"/>
  </mergeCells>
  <pageMargins left="2.0472440944881889" right="0.98425196850393704" top="0.78740157480314965" bottom="0.78740157480314965" header="0.51181102362204722" footer="0.51181102362204722"/>
  <pageSetup paperSize="9" scale="39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AG241"/>
  <sheetViews>
    <sheetView showGridLines="0" zoomScale="80" zoomScaleNormal="80" zoomScaleSheetLayoutView="100" workbookViewId="0">
      <selection activeCell="B12" sqref="B12"/>
    </sheetView>
  </sheetViews>
  <sheetFormatPr defaultColWidth="8.85546875" defaultRowHeight="15" x14ac:dyDescent="0.2"/>
  <cols>
    <col min="1" max="1" width="61.28515625" style="717" customWidth="1"/>
    <col min="2" max="2" width="37.140625" style="717" customWidth="1"/>
    <col min="3" max="3" width="31.5703125" style="717" customWidth="1"/>
    <col min="4" max="4" width="34.140625" style="717" customWidth="1"/>
    <col min="5" max="5" width="30.5703125" style="717" customWidth="1"/>
    <col min="6" max="6" width="51.85546875" style="1025" customWidth="1"/>
    <col min="7" max="7" width="11.7109375" style="718" bestFit="1" customWidth="1"/>
    <col min="8" max="8" width="10.140625" style="718" bestFit="1" customWidth="1"/>
    <col min="9" max="9" width="9.140625" style="718" bestFit="1" customWidth="1"/>
    <col min="10" max="10" width="10.140625" style="718" bestFit="1" customWidth="1"/>
    <col min="11" max="12" width="11.7109375" style="718" bestFit="1" customWidth="1"/>
    <col min="13" max="32" width="8.85546875" style="718"/>
    <col min="33" max="16384" width="8.85546875" style="717"/>
  </cols>
  <sheetData>
    <row r="2" spans="1:33" s="798" customFormat="1" ht="18" customHeight="1" x14ac:dyDescent="0.3">
      <c r="A2" s="716" t="s">
        <v>456</v>
      </c>
      <c r="F2" s="1006"/>
      <c r="G2" s="863"/>
      <c r="H2" s="863"/>
      <c r="I2" s="863"/>
      <c r="J2" s="863"/>
      <c r="K2" s="863"/>
      <c r="L2" s="863"/>
      <c r="M2" s="863"/>
      <c r="N2" s="863"/>
      <c r="O2" s="863"/>
      <c r="P2" s="863"/>
      <c r="Q2" s="863"/>
      <c r="R2" s="863"/>
      <c r="S2" s="863"/>
      <c r="T2" s="863"/>
      <c r="U2" s="863"/>
      <c r="V2" s="863"/>
      <c r="W2" s="863"/>
      <c r="X2" s="863"/>
      <c r="Y2" s="863"/>
      <c r="Z2" s="863"/>
      <c r="AA2" s="863"/>
      <c r="AB2" s="863"/>
      <c r="AC2" s="863"/>
      <c r="AD2" s="863"/>
      <c r="AE2" s="863"/>
      <c r="AF2" s="863"/>
    </row>
    <row r="3" spans="1:33" s="799" customFormat="1" ht="18" customHeight="1" x14ac:dyDescent="0.3">
      <c r="A3" s="995" t="s">
        <v>457</v>
      </c>
      <c r="F3" s="1007"/>
      <c r="G3" s="864"/>
      <c r="H3" s="864"/>
      <c r="I3" s="864"/>
      <c r="J3" s="864"/>
      <c r="K3" s="864"/>
      <c r="L3" s="864"/>
      <c r="M3" s="864"/>
      <c r="N3" s="864"/>
      <c r="O3" s="864"/>
      <c r="P3" s="864"/>
      <c r="Q3" s="864"/>
      <c r="R3" s="864"/>
      <c r="S3" s="864"/>
      <c r="T3" s="864"/>
      <c r="U3" s="864"/>
      <c r="V3" s="864"/>
      <c r="W3" s="864"/>
      <c r="X3" s="864"/>
      <c r="Y3" s="864"/>
      <c r="Z3" s="864"/>
      <c r="AA3" s="864"/>
      <c r="AB3" s="864"/>
      <c r="AC3" s="864"/>
      <c r="AD3" s="864"/>
      <c r="AE3" s="864"/>
      <c r="AF3" s="864"/>
    </row>
    <row r="4" spans="1:33" s="719" customFormat="1" ht="18" customHeight="1" x14ac:dyDescent="0.2">
      <c r="F4" s="1008"/>
      <c r="G4" s="720"/>
      <c r="H4" s="720"/>
      <c r="I4" s="720"/>
      <c r="J4" s="720"/>
      <c r="K4" s="720"/>
      <c r="L4" s="720"/>
      <c r="M4" s="720"/>
      <c r="N4" s="720"/>
      <c r="O4" s="720"/>
      <c r="P4" s="720"/>
      <c r="Q4" s="720"/>
      <c r="R4" s="720"/>
      <c r="S4" s="720"/>
      <c r="T4" s="720"/>
      <c r="U4" s="720"/>
      <c r="V4" s="720"/>
      <c r="W4" s="720"/>
      <c r="X4" s="720"/>
      <c r="Y4" s="720"/>
      <c r="Z4" s="720"/>
      <c r="AA4" s="720"/>
      <c r="AB4" s="720"/>
      <c r="AC4" s="720"/>
      <c r="AD4" s="720"/>
      <c r="AE4" s="720"/>
      <c r="AF4" s="720"/>
    </row>
    <row r="5" spans="1:33" s="719" customFormat="1" ht="18" customHeight="1" x14ac:dyDescent="0.25">
      <c r="A5" s="721" t="s">
        <v>2</v>
      </c>
      <c r="F5" s="985" t="s">
        <v>4</v>
      </c>
      <c r="G5" s="720"/>
      <c r="H5" s="720"/>
      <c r="I5" s="720"/>
      <c r="J5" s="720"/>
      <c r="K5" s="720"/>
      <c r="L5" s="720"/>
      <c r="M5" s="720"/>
      <c r="N5" s="720"/>
      <c r="O5" s="720"/>
      <c r="P5" s="720"/>
      <c r="Q5" s="720"/>
      <c r="R5" s="720"/>
      <c r="S5" s="720"/>
      <c r="T5" s="720"/>
      <c r="U5" s="720"/>
      <c r="V5" s="720"/>
      <c r="W5" s="720"/>
      <c r="X5" s="720"/>
      <c r="Y5" s="720"/>
      <c r="Z5" s="720"/>
      <c r="AA5" s="720"/>
      <c r="AB5" s="720"/>
      <c r="AC5" s="720"/>
      <c r="AD5" s="720"/>
      <c r="AE5" s="720"/>
      <c r="AF5" s="720"/>
    </row>
    <row r="6" spans="1:33" ht="15" customHeight="1" x14ac:dyDescent="0.2">
      <c r="A6" s="1058" t="s">
        <v>365</v>
      </c>
      <c r="B6" s="1068" t="s">
        <v>587</v>
      </c>
      <c r="C6" s="1071" t="s">
        <v>572</v>
      </c>
      <c r="D6" s="1072"/>
      <c r="E6" s="1073"/>
      <c r="F6" s="1065" t="s">
        <v>366</v>
      </c>
      <c r="G6" s="720"/>
      <c r="H6" s="720"/>
      <c r="I6" s="720"/>
      <c r="J6" s="720"/>
      <c r="K6" s="720"/>
      <c r="L6" s="720"/>
      <c r="M6" s="720"/>
      <c r="N6" s="720"/>
      <c r="O6" s="720"/>
      <c r="P6" s="720"/>
      <c r="Q6" s="720"/>
      <c r="R6" s="720"/>
      <c r="S6" s="720"/>
      <c r="T6" s="720"/>
      <c r="U6" s="720"/>
      <c r="V6" s="720"/>
      <c r="W6" s="720"/>
      <c r="X6" s="720"/>
      <c r="Y6" s="720"/>
      <c r="Z6" s="720"/>
      <c r="AA6" s="720"/>
      <c r="AB6" s="720"/>
      <c r="AC6" s="720"/>
      <c r="AD6" s="720"/>
    </row>
    <row r="7" spans="1:33" ht="15" customHeight="1" x14ac:dyDescent="0.2">
      <c r="A7" s="1081"/>
      <c r="B7" s="1069"/>
      <c r="C7" s="1068" t="s">
        <v>588</v>
      </c>
      <c r="D7" s="1068" t="s">
        <v>589</v>
      </c>
      <c r="E7" s="1068" t="s">
        <v>590</v>
      </c>
      <c r="F7" s="1083"/>
      <c r="G7" s="720"/>
      <c r="H7" s="720"/>
      <c r="I7" s="720"/>
      <c r="J7" s="720"/>
      <c r="K7" s="720"/>
      <c r="L7" s="720"/>
      <c r="M7" s="720"/>
      <c r="N7" s="720"/>
      <c r="O7" s="720"/>
      <c r="P7" s="720"/>
      <c r="Q7" s="720"/>
      <c r="R7" s="720"/>
      <c r="S7" s="720"/>
      <c r="T7" s="720"/>
      <c r="U7" s="720"/>
      <c r="V7" s="720"/>
      <c r="W7" s="720"/>
      <c r="X7" s="720"/>
      <c r="Y7" s="720"/>
      <c r="Z7" s="720"/>
      <c r="AA7" s="720"/>
      <c r="AB7" s="720"/>
      <c r="AC7" s="720"/>
      <c r="AD7" s="720"/>
    </row>
    <row r="8" spans="1:33" ht="15" customHeight="1" x14ac:dyDescent="0.2">
      <c r="A8" s="1081"/>
      <c r="B8" s="1069"/>
      <c r="C8" s="1077"/>
      <c r="D8" s="1077"/>
      <c r="E8" s="1077"/>
      <c r="F8" s="1083"/>
      <c r="G8" s="720"/>
      <c r="H8" s="720"/>
      <c r="I8" s="720"/>
      <c r="J8" s="720"/>
      <c r="K8" s="720"/>
      <c r="L8" s="720"/>
      <c r="M8" s="720"/>
      <c r="N8" s="720"/>
      <c r="O8" s="720"/>
      <c r="P8" s="720"/>
      <c r="Q8" s="720"/>
      <c r="R8" s="720"/>
      <c r="S8" s="720"/>
      <c r="T8" s="720"/>
      <c r="U8" s="720"/>
      <c r="V8" s="720"/>
      <c r="W8" s="720"/>
      <c r="X8" s="720"/>
      <c r="Y8" s="720"/>
      <c r="Z8" s="720"/>
      <c r="AA8" s="720"/>
      <c r="AB8" s="720"/>
      <c r="AC8" s="720"/>
      <c r="AD8" s="720"/>
    </row>
    <row r="9" spans="1:33" ht="15" customHeight="1" x14ac:dyDescent="0.2">
      <c r="A9" s="1081"/>
      <c r="B9" s="1069"/>
      <c r="C9" s="1077"/>
      <c r="D9" s="1077"/>
      <c r="E9" s="1077"/>
      <c r="F9" s="1083"/>
      <c r="G9" s="720"/>
      <c r="H9" s="720"/>
      <c r="I9" s="720"/>
      <c r="J9" s="720"/>
      <c r="K9" s="720"/>
      <c r="L9" s="720"/>
      <c r="M9" s="720"/>
      <c r="N9" s="720"/>
      <c r="O9" s="720"/>
      <c r="P9" s="720"/>
      <c r="Q9" s="720"/>
      <c r="R9" s="720"/>
      <c r="S9" s="720"/>
      <c r="T9" s="720"/>
      <c r="U9" s="720"/>
      <c r="V9" s="720"/>
      <c r="W9" s="720"/>
      <c r="X9" s="720"/>
      <c r="Y9" s="720"/>
      <c r="Z9" s="720"/>
      <c r="AA9" s="720"/>
      <c r="AB9" s="720"/>
      <c r="AC9" s="720"/>
      <c r="AD9" s="720"/>
      <c r="AG9" s="722"/>
    </row>
    <row r="10" spans="1:33" ht="15" customHeight="1" x14ac:dyDescent="0.2">
      <c r="A10" s="1081"/>
      <c r="B10" s="1069"/>
      <c r="C10" s="1077"/>
      <c r="D10" s="1077"/>
      <c r="E10" s="1077"/>
      <c r="F10" s="1083"/>
      <c r="G10" s="720"/>
      <c r="H10" s="720"/>
      <c r="I10" s="720"/>
      <c r="J10" s="720"/>
      <c r="K10" s="720"/>
      <c r="L10" s="720"/>
      <c r="M10" s="720"/>
      <c r="N10" s="720"/>
      <c r="O10" s="720"/>
      <c r="P10" s="720"/>
      <c r="Q10" s="720"/>
      <c r="R10" s="720"/>
      <c r="S10" s="720"/>
      <c r="T10" s="720"/>
      <c r="U10" s="720"/>
      <c r="V10" s="720"/>
      <c r="W10" s="720"/>
      <c r="X10" s="720"/>
      <c r="Y10" s="720"/>
      <c r="Z10" s="720"/>
      <c r="AA10" s="720"/>
      <c r="AB10" s="720"/>
      <c r="AC10" s="720"/>
      <c r="AD10" s="720"/>
      <c r="AG10" s="722"/>
    </row>
    <row r="11" spans="1:33" ht="15" customHeight="1" x14ac:dyDescent="0.2">
      <c r="A11" s="1082"/>
      <c r="B11" s="1070"/>
      <c r="C11" s="1085"/>
      <c r="D11" s="1085"/>
      <c r="E11" s="1085"/>
      <c r="F11" s="1084"/>
      <c r="G11" s="720"/>
      <c r="H11" s="720"/>
      <c r="I11" s="720"/>
      <c r="J11" s="720"/>
      <c r="K11" s="720"/>
      <c r="L11" s="720"/>
      <c r="M11" s="720"/>
      <c r="N11" s="720"/>
      <c r="O11" s="720"/>
      <c r="P11" s="720"/>
      <c r="Q11" s="720"/>
      <c r="R11" s="720"/>
      <c r="S11" s="720"/>
      <c r="T11" s="720"/>
      <c r="U11" s="720"/>
      <c r="V11" s="720"/>
      <c r="W11" s="720"/>
      <c r="X11" s="720"/>
      <c r="Y11" s="720"/>
      <c r="Z11" s="720"/>
      <c r="AA11" s="720"/>
      <c r="AB11" s="720"/>
      <c r="AC11" s="720"/>
      <c r="AD11" s="720"/>
      <c r="AG11" s="722"/>
    </row>
    <row r="12" spans="1:33" ht="18" customHeight="1" x14ac:dyDescent="0.2">
      <c r="A12" s="865" t="s">
        <v>458</v>
      </c>
      <c r="B12" s="850">
        <v>247672</v>
      </c>
      <c r="C12" s="850">
        <v>206324</v>
      </c>
      <c r="D12" s="839">
        <v>40849</v>
      </c>
      <c r="E12" s="839">
        <v>500</v>
      </c>
      <c r="F12" s="1014" t="s">
        <v>459</v>
      </c>
      <c r="G12" s="720"/>
      <c r="H12" s="720"/>
      <c r="I12" s="720"/>
      <c r="J12" s="720"/>
      <c r="K12" s="720"/>
      <c r="L12" s="720"/>
      <c r="M12" s="720"/>
      <c r="N12" s="720"/>
      <c r="O12" s="720"/>
      <c r="P12" s="720"/>
      <c r="Q12" s="720"/>
      <c r="R12" s="720"/>
      <c r="S12" s="720"/>
      <c r="T12" s="720"/>
      <c r="U12" s="720"/>
      <c r="V12" s="720"/>
      <c r="W12" s="720"/>
      <c r="X12" s="720"/>
      <c r="Y12" s="720"/>
      <c r="Z12" s="720"/>
      <c r="AA12" s="720"/>
      <c r="AB12" s="720"/>
      <c r="AC12" s="720"/>
      <c r="AD12" s="720"/>
      <c r="AG12" s="722"/>
    </row>
    <row r="13" spans="1:33" ht="18" customHeight="1" x14ac:dyDescent="0.2">
      <c r="A13" s="866" t="s">
        <v>460</v>
      </c>
      <c r="B13" s="867">
        <v>124634</v>
      </c>
      <c r="C13" s="867">
        <v>71651</v>
      </c>
      <c r="D13" s="867">
        <v>52983</v>
      </c>
      <c r="E13" s="867"/>
      <c r="F13" s="1015" t="s">
        <v>461</v>
      </c>
      <c r="G13" s="720"/>
      <c r="H13" s="720"/>
      <c r="I13" s="720"/>
      <c r="J13" s="720"/>
      <c r="K13" s="720"/>
      <c r="L13" s="720"/>
      <c r="M13" s="720"/>
      <c r="N13" s="720"/>
      <c r="O13" s="720"/>
      <c r="P13" s="720"/>
      <c r="Q13" s="720"/>
      <c r="R13" s="720"/>
      <c r="S13" s="720"/>
      <c r="T13" s="720"/>
      <c r="U13" s="720"/>
      <c r="V13" s="720"/>
      <c r="W13" s="720"/>
      <c r="X13" s="720"/>
      <c r="Y13" s="720"/>
      <c r="Z13" s="720"/>
      <c r="AA13" s="720"/>
      <c r="AB13" s="720"/>
      <c r="AC13" s="720"/>
      <c r="AD13" s="720"/>
      <c r="AG13" s="722"/>
    </row>
    <row r="14" spans="1:33" ht="18" customHeight="1" x14ac:dyDescent="0.2">
      <c r="A14" s="868" t="s">
        <v>462</v>
      </c>
      <c r="B14" s="829">
        <v>117078</v>
      </c>
      <c r="C14" s="829">
        <v>71381</v>
      </c>
      <c r="D14" s="829">
        <v>45697</v>
      </c>
      <c r="E14" s="829"/>
      <c r="F14" s="1016" t="s">
        <v>463</v>
      </c>
      <c r="G14" s="720"/>
      <c r="H14" s="720"/>
      <c r="I14" s="720"/>
      <c r="J14" s="720"/>
      <c r="K14" s="720"/>
      <c r="L14" s="720"/>
      <c r="M14" s="720"/>
      <c r="N14" s="720"/>
      <c r="O14" s="720"/>
      <c r="P14" s="720"/>
      <c r="Q14" s="720"/>
      <c r="R14" s="720"/>
      <c r="S14" s="720"/>
      <c r="T14" s="720"/>
      <c r="U14" s="720"/>
      <c r="V14" s="720"/>
      <c r="W14" s="720"/>
      <c r="X14" s="720"/>
      <c r="Y14" s="720"/>
      <c r="Z14" s="720"/>
      <c r="AA14" s="720"/>
      <c r="AB14" s="720"/>
      <c r="AC14" s="720"/>
      <c r="AD14" s="720"/>
      <c r="AG14" s="722"/>
    </row>
    <row r="15" spans="1:33" ht="18" customHeight="1" x14ac:dyDescent="0.2">
      <c r="A15" s="869" t="s">
        <v>464</v>
      </c>
      <c r="B15" s="870">
        <v>7556</v>
      </c>
      <c r="C15" s="870">
        <v>270</v>
      </c>
      <c r="D15" s="870">
        <v>7286</v>
      </c>
      <c r="E15" s="870"/>
      <c r="F15" s="1017" t="s">
        <v>465</v>
      </c>
      <c r="G15" s="720"/>
      <c r="H15" s="720"/>
      <c r="I15" s="720"/>
      <c r="J15" s="720"/>
      <c r="K15" s="720"/>
      <c r="L15" s="720"/>
      <c r="M15" s="720"/>
      <c r="N15" s="720"/>
      <c r="O15" s="720"/>
      <c r="P15" s="720"/>
      <c r="Q15" s="720"/>
      <c r="R15" s="720"/>
      <c r="S15" s="720"/>
      <c r="T15" s="720"/>
      <c r="U15" s="720"/>
      <c r="V15" s="720"/>
      <c r="W15" s="720"/>
      <c r="X15" s="720"/>
      <c r="Y15" s="720"/>
      <c r="Z15" s="720"/>
      <c r="AA15" s="720"/>
      <c r="AB15" s="720"/>
      <c r="AC15" s="720"/>
      <c r="AD15" s="720"/>
      <c r="AG15" s="722"/>
    </row>
    <row r="16" spans="1:33" ht="18" customHeight="1" x14ac:dyDescent="0.2">
      <c r="A16" s="871" t="s">
        <v>466</v>
      </c>
      <c r="B16" s="872">
        <v>243183</v>
      </c>
      <c r="C16" s="872">
        <v>16505</v>
      </c>
      <c r="D16" s="872">
        <v>886</v>
      </c>
      <c r="E16" s="872">
        <v>225792</v>
      </c>
      <c r="F16" s="1018" t="s">
        <v>467</v>
      </c>
      <c r="G16" s="720"/>
      <c r="H16" s="720"/>
      <c r="I16" s="720"/>
      <c r="J16" s="720"/>
      <c r="K16" s="720"/>
      <c r="L16" s="720"/>
      <c r="M16" s="720"/>
      <c r="N16" s="720"/>
      <c r="O16" s="720"/>
      <c r="P16" s="720"/>
      <c r="Q16" s="720"/>
      <c r="R16" s="720"/>
      <c r="S16" s="720"/>
      <c r="T16" s="720"/>
      <c r="U16" s="720"/>
      <c r="V16" s="720"/>
      <c r="W16" s="720"/>
      <c r="X16" s="720"/>
      <c r="Y16" s="720"/>
      <c r="Z16" s="720"/>
      <c r="AA16" s="720"/>
      <c r="AB16" s="720"/>
      <c r="AC16" s="720"/>
      <c r="AD16" s="720"/>
      <c r="AG16" s="722"/>
    </row>
    <row r="17" spans="1:33" ht="18" customHeight="1" x14ac:dyDescent="0.2">
      <c r="A17" s="869" t="s">
        <v>468</v>
      </c>
      <c r="B17" s="870"/>
      <c r="C17" s="870"/>
      <c r="D17" s="870"/>
      <c r="E17" s="870"/>
      <c r="F17" s="1019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  <c r="U17" s="720"/>
      <c r="V17" s="720"/>
      <c r="W17" s="720"/>
      <c r="X17" s="720"/>
      <c r="Y17" s="720"/>
      <c r="Z17" s="720"/>
      <c r="AA17" s="720"/>
      <c r="AB17" s="720"/>
      <c r="AC17" s="720"/>
      <c r="AD17" s="720"/>
      <c r="AG17" s="722"/>
    </row>
    <row r="18" spans="1:33" s="723" customFormat="1" ht="18" customHeight="1" x14ac:dyDescent="0.2">
      <c r="A18" s="869" t="s">
        <v>469</v>
      </c>
      <c r="B18" s="870">
        <v>88490</v>
      </c>
      <c r="C18" s="870"/>
      <c r="D18" s="870"/>
      <c r="E18" s="870">
        <v>88490</v>
      </c>
      <c r="F18" s="1017" t="s">
        <v>470</v>
      </c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20"/>
      <c r="V18" s="720"/>
      <c r="W18" s="720"/>
      <c r="X18" s="720"/>
      <c r="Y18" s="720"/>
      <c r="Z18" s="720"/>
      <c r="AA18" s="720"/>
      <c r="AB18" s="720"/>
      <c r="AC18" s="720"/>
      <c r="AD18" s="720"/>
      <c r="AE18" s="718"/>
      <c r="AF18" s="718"/>
      <c r="AG18" s="722"/>
    </row>
    <row r="19" spans="1:33" s="718" customFormat="1" ht="18" customHeight="1" x14ac:dyDescent="0.2">
      <c r="A19" s="873" t="s">
        <v>471</v>
      </c>
      <c r="B19" s="831"/>
      <c r="C19" s="831"/>
      <c r="D19" s="831"/>
      <c r="E19" s="831"/>
      <c r="F19" s="1020"/>
      <c r="G19" s="720"/>
      <c r="H19" s="720"/>
      <c r="I19" s="720"/>
      <c r="J19" s="720"/>
      <c r="K19" s="720"/>
      <c r="L19" s="720"/>
      <c r="M19" s="720"/>
      <c r="N19" s="720"/>
      <c r="O19" s="720"/>
      <c r="P19" s="720"/>
      <c r="Q19" s="720"/>
      <c r="R19" s="720"/>
      <c r="S19" s="720"/>
      <c r="T19" s="720"/>
      <c r="U19" s="720"/>
      <c r="V19" s="720"/>
      <c r="W19" s="720"/>
      <c r="X19" s="720"/>
      <c r="Y19" s="720"/>
      <c r="Z19" s="720"/>
      <c r="AA19" s="720"/>
      <c r="AB19" s="720"/>
      <c r="AC19" s="720"/>
      <c r="AD19" s="720"/>
    </row>
    <row r="20" spans="1:33" s="718" customFormat="1" ht="18" customHeight="1" x14ac:dyDescent="0.2">
      <c r="A20" s="873" t="s">
        <v>472</v>
      </c>
      <c r="B20" s="831">
        <v>17423</v>
      </c>
      <c r="C20" s="831">
        <v>16505</v>
      </c>
      <c r="D20" s="831">
        <v>886</v>
      </c>
      <c r="E20" s="831">
        <v>32</v>
      </c>
      <c r="F20" s="1021" t="s">
        <v>473</v>
      </c>
      <c r="G20" s="720"/>
      <c r="H20" s="720"/>
      <c r="I20" s="720"/>
      <c r="J20" s="720"/>
      <c r="K20" s="720"/>
      <c r="L20" s="720"/>
      <c r="M20" s="720"/>
      <c r="N20" s="720"/>
      <c r="O20" s="720"/>
      <c r="P20" s="720"/>
      <c r="Q20" s="720"/>
      <c r="R20" s="720"/>
      <c r="S20" s="720"/>
      <c r="T20" s="720"/>
      <c r="U20" s="720"/>
      <c r="V20" s="720"/>
      <c r="W20" s="720"/>
      <c r="X20" s="720"/>
      <c r="Y20" s="720"/>
      <c r="Z20" s="720"/>
      <c r="AA20" s="720"/>
      <c r="AB20" s="720"/>
      <c r="AC20" s="720"/>
      <c r="AD20" s="720"/>
    </row>
    <row r="21" spans="1:33" s="723" customFormat="1" ht="18" customHeight="1" x14ac:dyDescent="0.2">
      <c r="A21" s="869" t="s">
        <v>474</v>
      </c>
      <c r="B21" s="870"/>
      <c r="C21" s="870"/>
      <c r="D21" s="870"/>
      <c r="E21" s="870"/>
      <c r="F21" s="1017"/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20"/>
      <c r="S21" s="720"/>
      <c r="T21" s="720"/>
      <c r="U21" s="720"/>
      <c r="V21" s="720"/>
      <c r="W21" s="720"/>
      <c r="X21" s="720"/>
      <c r="Y21" s="720"/>
      <c r="Z21" s="720"/>
      <c r="AA21" s="720"/>
      <c r="AB21" s="720"/>
      <c r="AC21" s="720"/>
      <c r="AD21" s="720"/>
      <c r="AE21" s="718"/>
      <c r="AF21" s="718"/>
      <c r="AG21" s="722"/>
    </row>
    <row r="22" spans="1:33" s="723" customFormat="1" ht="18" customHeight="1" x14ac:dyDescent="0.2">
      <c r="A22" s="869" t="s">
        <v>475</v>
      </c>
      <c r="B22" s="870">
        <v>137270</v>
      </c>
      <c r="C22" s="870"/>
      <c r="D22" s="870"/>
      <c r="E22" s="870">
        <v>137270</v>
      </c>
      <c r="F22" s="1017" t="s">
        <v>476</v>
      </c>
      <c r="G22" s="720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20"/>
      <c r="S22" s="720"/>
      <c r="T22" s="720"/>
      <c r="U22" s="720"/>
      <c r="V22" s="720"/>
      <c r="W22" s="720"/>
      <c r="X22" s="720"/>
      <c r="Y22" s="720"/>
      <c r="Z22" s="720"/>
      <c r="AA22" s="720"/>
      <c r="AB22" s="720"/>
      <c r="AC22" s="720"/>
      <c r="AD22" s="720"/>
      <c r="AE22" s="718"/>
      <c r="AF22" s="718"/>
      <c r="AG22" s="722"/>
    </row>
    <row r="23" spans="1:33" s="724" customFormat="1" ht="16.5" customHeight="1" x14ac:dyDescent="0.2">
      <c r="A23" s="873" t="s">
        <v>477</v>
      </c>
      <c r="B23" s="831"/>
      <c r="C23" s="831"/>
      <c r="D23" s="831"/>
      <c r="E23" s="831"/>
      <c r="F23" s="1021"/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  <c r="AA23" s="720"/>
      <c r="AB23" s="720"/>
      <c r="AC23" s="720"/>
      <c r="AD23" s="720"/>
      <c r="AE23" s="718"/>
      <c r="AF23" s="718"/>
      <c r="AG23" s="718"/>
    </row>
    <row r="24" spans="1:33" s="724" customFormat="1" ht="18" customHeight="1" x14ac:dyDescent="0.2">
      <c r="A24" s="873" t="s">
        <v>478</v>
      </c>
      <c r="B24" s="831"/>
      <c r="C24" s="831"/>
      <c r="D24" s="831"/>
      <c r="E24" s="831"/>
      <c r="F24" s="1021" t="s">
        <v>479</v>
      </c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20"/>
      <c r="X24" s="720"/>
      <c r="Y24" s="720"/>
      <c r="Z24" s="720"/>
      <c r="AA24" s="720"/>
      <c r="AB24" s="720"/>
      <c r="AC24" s="720"/>
      <c r="AD24" s="720"/>
      <c r="AE24" s="718"/>
      <c r="AF24" s="718"/>
      <c r="AG24" s="718"/>
    </row>
    <row r="25" spans="1:33" s="723" customFormat="1" ht="18" customHeight="1" x14ac:dyDescent="0.2">
      <c r="A25" s="869" t="s">
        <v>480</v>
      </c>
      <c r="B25" s="870"/>
      <c r="C25" s="870"/>
      <c r="D25" s="870"/>
      <c r="E25" s="870"/>
      <c r="F25" s="1017"/>
      <c r="G25" s="720"/>
      <c r="H25" s="720"/>
      <c r="I25" s="720"/>
      <c r="J25" s="720"/>
      <c r="K25" s="720"/>
      <c r="L25" s="720"/>
      <c r="M25" s="720"/>
      <c r="N25" s="720"/>
      <c r="O25" s="720"/>
      <c r="P25" s="720"/>
      <c r="Q25" s="720"/>
      <c r="R25" s="720"/>
      <c r="S25" s="720"/>
      <c r="T25" s="720"/>
      <c r="U25" s="720"/>
      <c r="V25" s="720"/>
      <c r="W25" s="720"/>
      <c r="X25" s="720"/>
      <c r="Y25" s="720"/>
      <c r="Z25" s="720"/>
      <c r="AA25" s="720"/>
      <c r="AB25" s="720"/>
      <c r="AC25" s="720"/>
      <c r="AD25" s="720"/>
      <c r="AE25" s="718"/>
      <c r="AF25" s="718"/>
      <c r="AG25" s="722"/>
    </row>
    <row r="26" spans="1:33" s="723" customFormat="1" ht="18" customHeight="1" x14ac:dyDescent="0.2">
      <c r="A26" s="869" t="s">
        <v>481</v>
      </c>
      <c r="B26" s="870"/>
      <c r="C26" s="870"/>
      <c r="D26" s="870"/>
      <c r="E26" s="870"/>
      <c r="F26" s="1017" t="s">
        <v>482</v>
      </c>
      <c r="G26" s="720"/>
      <c r="H26" s="720"/>
      <c r="I26" s="720"/>
      <c r="J26" s="720"/>
      <c r="K26" s="720"/>
      <c r="L26" s="720"/>
      <c r="M26" s="720"/>
      <c r="N26" s="720"/>
      <c r="O26" s="720"/>
      <c r="P26" s="720"/>
      <c r="Q26" s="720"/>
      <c r="R26" s="720"/>
      <c r="S26" s="720"/>
      <c r="T26" s="720"/>
      <c r="U26" s="720"/>
      <c r="V26" s="720"/>
      <c r="W26" s="720"/>
      <c r="X26" s="720"/>
      <c r="Y26" s="720"/>
      <c r="Z26" s="720"/>
      <c r="AA26" s="720"/>
      <c r="AB26" s="720"/>
      <c r="AC26" s="720"/>
      <c r="AD26" s="720"/>
      <c r="AE26" s="718"/>
      <c r="AF26" s="718"/>
      <c r="AG26" s="722"/>
    </row>
    <row r="27" spans="1:33" s="724" customFormat="1" ht="18" customHeight="1" x14ac:dyDescent="0.2">
      <c r="A27" s="871" t="s">
        <v>158</v>
      </c>
      <c r="B27" s="832"/>
      <c r="C27" s="832"/>
      <c r="D27" s="832"/>
      <c r="E27" s="832"/>
      <c r="F27" s="1022" t="s">
        <v>483</v>
      </c>
      <c r="G27" s="720"/>
      <c r="H27" s="720"/>
      <c r="I27" s="720"/>
      <c r="J27" s="720"/>
      <c r="K27" s="720"/>
      <c r="L27" s="720"/>
      <c r="M27" s="720"/>
      <c r="N27" s="720"/>
      <c r="O27" s="720"/>
      <c r="P27" s="720"/>
      <c r="Q27" s="720"/>
      <c r="R27" s="720"/>
      <c r="S27" s="720"/>
      <c r="T27" s="720"/>
      <c r="U27" s="720"/>
      <c r="V27" s="720"/>
      <c r="W27" s="720"/>
      <c r="X27" s="720"/>
      <c r="Y27" s="720"/>
      <c r="Z27" s="720"/>
      <c r="AA27" s="720"/>
      <c r="AB27" s="720"/>
      <c r="AC27" s="720"/>
      <c r="AD27" s="720"/>
      <c r="AE27" s="718"/>
      <c r="AF27" s="718"/>
      <c r="AG27" s="718"/>
    </row>
    <row r="28" spans="1:33" s="724" customFormat="1" ht="18" customHeight="1" x14ac:dyDescent="0.2">
      <c r="A28" s="871" t="s">
        <v>484</v>
      </c>
      <c r="B28" s="832"/>
      <c r="C28" s="832"/>
      <c r="D28" s="832"/>
      <c r="E28" s="832"/>
      <c r="F28" s="1022" t="s">
        <v>485</v>
      </c>
      <c r="G28" s="720"/>
      <c r="H28" s="720"/>
      <c r="I28" s="720"/>
      <c r="J28" s="720"/>
      <c r="K28" s="720"/>
      <c r="L28" s="720"/>
      <c r="M28" s="720"/>
      <c r="N28" s="720"/>
      <c r="O28" s="720"/>
      <c r="P28" s="720"/>
      <c r="Q28" s="720"/>
      <c r="R28" s="720"/>
      <c r="S28" s="720"/>
      <c r="T28" s="720"/>
      <c r="U28" s="720"/>
      <c r="V28" s="720"/>
      <c r="W28" s="720"/>
      <c r="X28" s="720"/>
      <c r="Y28" s="720"/>
      <c r="Z28" s="720"/>
      <c r="AA28" s="720"/>
      <c r="AB28" s="720"/>
      <c r="AC28" s="720"/>
      <c r="AD28" s="720"/>
      <c r="AE28" s="718"/>
      <c r="AF28" s="718"/>
      <c r="AG28" s="718"/>
    </row>
    <row r="29" spans="1:33" ht="18" customHeight="1" x14ac:dyDescent="0.2">
      <c r="A29" s="869" t="s">
        <v>486</v>
      </c>
      <c r="B29" s="870"/>
      <c r="C29" s="870"/>
      <c r="D29" s="870"/>
      <c r="E29" s="870"/>
      <c r="F29" s="1017" t="s">
        <v>487</v>
      </c>
      <c r="G29" s="720"/>
      <c r="H29" s="720"/>
      <c r="I29" s="720"/>
      <c r="J29" s="720"/>
      <c r="K29" s="720"/>
      <c r="L29" s="720"/>
      <c r="M29" s="720"/>
      <c r="N29" s="720"/>
      <c r="O29" s="720"/>
      <c r="P29" s="720"/>
      <c r="Q29" s="720"/>
      <c r="R29" s="720"/>
      <c r="S29" s="720"/>
      <c r="T29" s="720"/>
      <c r="U29" s="720"/>
      <c r="V29" s="720"/>
      <c r="W29" s="720"/>
      <c r="X29" s="720"/>
      <c r="Y29" s="720"/>
      <c r="Z29" s="720"/>
      <c r="AA29" s="720"/>
      <c r="AB29" s="720"/>
      <c r="AC29" s="720"/>
      <c r="AD29" s="720"/>
      <c r="AG29" s="722"/>
    </row>
    <row r="30" spans="1:33" ht="18" customHeight="1" x14ac:dyDescent="0.2">
      <c r="A30" s="873" t="s">
        <v>488</v>
      </c>
      <c r="B30" s="829"/>
      <c r="C30" s="829"/>
      <c r="D30" s="829"/>
      <c r="E30" s="829"/>
      <c r="F30" s="1016" t="s">
        <v>489</v>
      </c>
      <c r="G30" s="720"/>
      <c r="H30" s="720"/>
      <c r="I30" s="720"/>
      <c r="J30" s="720"/>
      <c r="K30" s="720"/>
      <c r="L30" s="720"/>
      <c r="M30" s="720"/>
      <c r="N30" s="720"/>
      <c r="O30" s="720"/>
      <c r="P30" s="720"/>
      <c r="Q30" s="720"/>
      <c r="R30" s="720"/>
      <c r="S30" s="720"/>
      <c r="T30" s="720"/>
      <c r="U30" s="720"/>
      <c r="V30" s="720"/>
      <c r="W30" s="720"/>
      <c r="X30" s="720"/>
      <c r="Y30" s="720"/>
      <c r="Z30" s="720"/>
      <c r="AA30" s="720"/>
      <c r="AB30" s="720"/>
      <c r="AC30" s="720"/>
      <c r="AD30" s="720"/>
      <c r="AG30" s="722"/>
    </row>
    <row r="31" spans="1:33" s="718" customFormat="1" ht="18" customHeight="1" x14ac:dyDescent="0.2">
      <c r="A31" s="874" t="s">
        <v>490</v>
      </c>
      <c r="B31" s="830"/>
      <c r="C31" s="830"/>
      <c r="D31" s="830"/>
      <c r="E31" s="830"/>
      <c r="F31" s="1023" t="s">
        <v>491</v>
      </c>
      <c r="G31" s="720"/>
      <c r="H31" s="720"/>
      <c r="I31" s="720"/>
      <c r="J31" s="720"/>
      <c r="K31" s="720"/>
      <c r="L31" s="720"/>
      <c r="M31" s="720"/>
      <c r="N31" s="720"/>
      <c r="O31" s="720"/>
      <c r="P31" s="720"/>
      <c r="Q31" s="720"/>
      <c r="R31" s="720"/>
      <c r="S31" s="720"/>
      <c r="T31" s="720"/>
      <c r="U31" s="720"/>
      <c r="V31" s="720"/>
      <c r="W31" s="720"/>
      <c r="X31" s="720"/>
      <c r="Y31" s="720"/>
      <c r="Z31" s="720"/>
      <c r="AA31" s="720"/>
      <c r="AB31" s="720"/>
      <c r="AC31" s="720"/>
      <c r="AD31" s="720"/>
    </row>
    <row r="32" spans="1:33" s="718" customFormat="1" ht="18" customHeight="1" x14ac:dyDescent="0.2">
      <c r="A32" s="871" t="s">
        <v>492</v>
      </c>
      <c r="B32" s="832">
        <v>23853</v>
      </c>
      <c r="C32" s="832">
        <v>29537</v>
      </c>
      <c r="D32" s="832">
        <v>116348</v>
      </c>
      <c r="E32" s="832">
        <v>65946</v>
      </c>
      <c r="F32" s="1022" t="s">
        <v>493</v>
      </c>
      <c r="G32" s="720"/>
      <c r="H32" s="720"/>
      <c r="I32" s="720"/>
      <c r="J32" s="720"/>
      <c r="K32" s="720"/>
      <c r="L32" s="720"/>
      <c r="M32" s="720"/>
      <c r="N32" s="720"/>
      <c r="O32" s="720"/>
      <c r="P32" s="720"/>
      <c r="Q32" s="720"/>
      <c r="R32" s="720"/>
      <c r="S32" s="720"/>
      <c r="T32" s="720"/>
      <c r="U32" s="720"/>
      <c r="V32" s="720"/>
      <c r="W32" s="720"/>
      <c r="X32" s="720"/>
      <c r="Y32" s="720"/>
      <c r="Z32" s="720"/>
      <c r="AA32" s="720"/>
      <c r="AB32" s="720"/>
      <c r="AC32" s="720"/>
      <c r="AD32" s="720"/>
    </row>
    <row r="33" spans="1:33" s="718" customFormat="1" ht="18" customHeight="1" x14ac:dyDescent="0.2">
      <c r="A33" s="874" t="s">
        <v>494</v>
      </c>
      <c r="B33" s="830"/>
      <c r="C33" s="830"/>
      <c r="D33" s="830"/>
      <c r="E33" s="830"/>
      <c r="F33" s="1023"/>
      <c r="G33" s="720"/>
      <c r="H33" s="720"/>
      <c r="I33" s="720"/>
      <c r="J33" s="720"/>
      <c r="K33" s="720"/>
      <c r="L33" s="720"/>
      <c r="M33" s="720"/>
      <c r="N33" s="720"/>
      <c r="O33" s="720"/>
      <c r="P33" s="720"/>
      <c r="Q33" s="720"/>
      <c r="R33" s="720"/>
      <c r="S33" s="720"/>
      <c r="T33" s="720"/>
      <c r="U33" s="720"/>
      <c r="V33" s="720"/>
      <c r="W33" s="720"/>
      <c r="X33" s="720"/>
      <c r="Y33" s="720"/>
      <c r="Z33" s="720"/>
      <c r="AA33" s="720"/>
      <c r="AB33" s="720"/>
      <c r="AC33" s="720"/>
      <c r="AD33" s="720"/>
    </row>
    <row r="34" spans="1:33" s="718" customFormat="1" ht="18" customHeight="1" x14ac:dyDescent="0.2">
      <c r="A34" s="874" t="s">
        <v>495</v>
      </c>
      <c r="B34" s="830">
        <v>19</v>
      </c>
      <c r="C34" s="830">
        <v>19</v>
      </c>
      <c r="D34" s="830"/>
      <c r="E34" s="830"/>
      <c r="F34" s="1023" t="s">
        <v>496</v>
      </c>
      <c r="G34" s="720"/>
      <c r="H34" s="720"/>
      <c r="I34" s="720"/>
      <c r="J34" s="720"/>
      <c r="K34" s="720"/>
      <c r="L34" s="720"/>
      <c r="M34" s="720"/>
      <c r="N34" s="720"/>
      <c r="O34" s="720"/>
      <c r="P34" s="720"/>
      <c r="Q34" s="720"/>
      <c r="R34" s="720"/>
      <c r="S34" s="720"/>
      <c r="T34" s="720"/>
      <c r="U34" s="720"/>
      <c r="V34" s="720"/>
      <c r="W34" s="720"/>
      <c r="X34" s="720"/>
      <c r="Y34" s="720"/>
      <c r="Z34" s="720"/>
      <c r="AA34" s="720"/>
      <c r="AB34" s="720"/>
      <c r="AC34" s="720"/>
      <c r="AD34" s="720"/>
    </row>
    <row r="35" spans="1:33" s="724" customFormat="1" ht="18" customHeight="1" x14ac:dyDescent="0.2">
      <c r="A35" s="873" t="s">
        <v>497</v>
      </c>
      <c r="B35" s="831"/>
      <c r="C35" s="831"/>
      <c r="D35" s="831"/>
      <c r="E35" s="831"/>
      <c r="F35" s="831"/>
      <c r="G35" s="720"/>
      <c r="H35" s="720"/>
      <c r="I35" s="720"/>
      <c r="J35" s="720"/>
      <c r="K35" s="720"/>
      <c r="L35" s="720"/>
      <c r="M35" s="720"/>
      <c r="N35" s="720"/>
      <c r="O35" s="720"/>
      <c r="P35" s="720"/>
      <c r="Q35" s="720"/>
      <c r="R35" s="720"/>
      <c r="S35" s="720"/>
      <c r="T35" s="720"/>
      <c r="U35" s="720"/>
      <c r="V35" s="720"/>
      <c r="W35" s="720"/>
      <c r="X35" s="720"/>
      <c r="Y35" s="720"/>
      <c r="Z35" s="720"/>
      <c r="AA35" s="720"/>
      <c r="AB35" s="720"/>
      <c r="AC35" s="720"/>
      <c r="AD35" s="720"/>
      <c r="AE35" s="718"/>
      <c r="AF35" s="718"/>
      <c r="AG35" s="718"/>
    </row>
    <row r="36" spans="1:33" s="718" customFormat="1" ht="18" customHeight="1" x14ac:dyDescent="0.2">
      <c r="A36" s="873" t="s">
        <v>495</v>
      </c>
      <c r="B36" s="831">
        <v>1</v>
      </c>
      <c r="C36" s="831">
        <v>1</v>
      </c>
      <c r="D36" s="831"/>
      <c r="E36" s="831"/>
      <c r="F36" s="1021" t="s">
        <v>498</v>
      </c>
      <c r="G36" s="720"/>
      <c r="H36" s="720"/>
      <c r="I36" s="720"/>
      <c r="J36" s="720"/>
      <c r="K36" s="720"/>
      <c r="L36" s="720"/>
      <c r="M36" s="720"/>
      <c r="N36" s="720"/>
      <c r="O36" s="720"/>
      <c r="P36" s="720"/>
      <c r="Q36" s="720"/>
      <c r="R36" s="720"/>
      <c r="S36" s="720"/>
      <c r="T36" s="720"/>
      <c r="U36" s="720"/>
      <c r="V36" s="720"/>
      <c r="W36" s="720"/>
      <c r="X36" s="720"/>
      <c r="Y36" s="720"/>
      <c r="Z36" s="720"/>
      <c r="AA36" s="720"/>
      <c r="AB36" s="720"/>
      <c r="AC36" s="720"/>
      <c r="AD36" s="720"/>
    </row>
    <row r="37" spans="1:33" s="718" customFormat="1" ht="18" customHeight="1" x14ac:dyDescent="0.2">
      <c r="A37" s="874" t="s">
        <v>499</v>
      </c>
      <c r="B37" s="830"/>
      <c r="C37" s="830"/>
      <c r="D37" s="830"/>
      <c r="E37" s="830"/>
      <c r="F37" s="1023"/>
      <c r="G37" s="720"/>
      <c r="H37" s="720"/>
      <c r="I37" s="720"/>
      <c r="J37" s="720"/>
      <c r="K37" s="720"/>
      <c r="L37" s="720"/>
      <c r="M37" s="720"/>
      <c r="N37" s="720"/>
      <c r="O37" s="720"/>
      <c r="P37" s="720"/>
      <c r="Q37" s="720"/>
      <c r="R37" s="720"/>
      <c r="S37" s="720"/>
      <c r="T37" s="720"/>
      <c r="U37" s="720"/>
      <c r="V37" s="720"/>
      <c r="W37" s="720"/>
      <c r="X37" s="720"/>
      <c r="Y37" s="720"/>
      <c r="Z37" s="720"/>
      <c r="AA37" s="720"/>
      <c r="AB37" s="720"/>
      <c r="AC37" s="720"/>
      <c r="AD37" s="720"/>
    </row>
    <row r="38" spans="1:33" s="718" customFormat="1" ht="18" customHeight="1" x14ac:dyDescent="0.2">
      <c r="A38" s="843" t="s">
        <v>500</v>
      </c>
      <c r="B38" s="830"/>
      <c r="C38" s="830">
        <v>14128</v>
      </c>
      <c r="D38" s="830">
        <v>108467</v>
      </c>
      <c r="E38" s="830">
        <v>65383</v>
      </c>
      <c r="F38" s="1023" t="s">
        <v>501</v>
      </c>
      <c r="G38" s="720"/>
      <c r="H38" s="720"/>
      <c r="I38" s="720"/>
      <c r="J38" s="720"/>
      <c r="K38" s="720"/>
      <c r="L38" s="720"/>
      <c r="M38" s="720"/>
      <c r="N38" s="720"/>
      <c r="O38" s="720"/>
      <c r="P38" s="720"/>
      <c r="Q38" s="720"/>
      <c r="R38" s="720"/>
      <c r="S38" s="720"/>
      <c r="T38" s="720"/>
      <c r="U38" s="720"/>
      <c r="V38" s="720"/>
      <c r="W38" s="720"/>
      <c r="X38" s="720"/>
      <c r="Y38" s="720"/>
      <c r="Z38" s="720"/>
      <c r="AA38" s="720"/>
      <c r="AB38" s="720"/>
      <c r="AC38" s="720"/>
      <c r="AD38" s="720"/>
    </row>
    <row r="39" spans="1:33" s="718" customFormat="1" ht="18" customHeight="1" x14ac:dyDescent="0.2">
      <c r="A39" s="873" t="s">
        <v>502</v>
      </c>
      <c r="B39" s="831">
        <v>3029</v>
      </c>
      <c r="C39" s="831">
        <v>2806</v>
      </c>
      <c r="D39" s="831">
        <v>45</v>
      </c>
      <c r="E39" s="831">
        <v>178</v>
      </c>
      <c r="F39" s="967" t="s">
        <v>503</v>
      </c>
      <c r="G39" s="720"/>
      <c r="H39" s="720"/>
      <c r="I39" s="720"/>
      <c r="J39" s="720"/>
      <c r="K39" s="720"/>
      <c r="L39" s="720"/>
      <c r="M39" s="720"/>
      <c r="N39" s="720"/>
      <c r="O39" s="720"/>
      <c r="P39" s="720"/>
      <c r="Q39" s="720"/>
      <c r="R39" s="720"/>
      <c r="S39" s="720"/>
      <c r="T39" s="720"/>
      <c r="U39" s="720"/>
      <c r="V39" s="720"/>
      <c r="W39" s="720"/>
      <c r="X39" s="720"/>
      <c r="Y39" s="720"/>
      <c r="Z39" s="720"/>
      <c r="AA39" s="720"/>
      <c r="AB39" s="720"/>
      <c r="AC39" s="720"/>
      <c r="AD39" s="720"/>
    </row>
    <row r="40" spans="1:33" s="718" customFormat="1" ht="18" customHeight="1" x14ac:dyDescent="0.2">
      <c r="A40" s="874" t="s">
        <v>504</v>
      </c>
      <c r="B40" s="830">
        <v>20804</v>
      </c>
      <c r="C40" s="830">
        <v>12583</v>
      </c>
      <c r="D40" s="830">
        <v>7836</v>
      </c>
      <c r="E40" s="830">
        <v>385</v>
      </c>
      <c r="F40" s="1023" t="s">
        <v>505</v>
      </c>
      <c r="G40" s="720"/>
      <c r="H40" s="720"/>
      <c r="I40" s="720"/>
      <c r="J40" s="720"/>
      <c r="K40" s="720"/>
      <c r="L40" s="720"/>
      <c r="M40" s="720"/>
      <c r="N40" s="720"/>
      <c r="O40" s="720"/>
      <c r="P40" s="720"/>
      <c r="Q40" s="720"/>
      <c r="R40" s="720"/>
      <c r="S40" s="720"/>
      <c r="T40" s="720"/>
      <c r="U40" s="720"/>
      <c r="V40" s="720"/>
      <c r="W40" s="720"/>
      <c r="X40" s="720"/>
      <c r="Y40" s="720"/>
      <c r="Z40" s="720"/>
      <c r="AA40" s="720"/>
      <c r="AB40" s="720"/>
      <c r="AC40" s="720"/>
      <c r="AD40" s="720"/>
    </row>
    <row r="41" spans="1:33" s="718" customFormat="1" ht="18" customHeight="1" x14ac:dyDescent="0.2">
      <c r="A41" s="875" t="s">
        <v>506</v>
      </c>
      <c r="B41" s="876"/>
      <c r="C41" s="876"/>
      <c r="D41" s="876"/>
      <c r="E41" s="876"/>
      <c r="F41" s="968" t="s">
        <v>507</v>
      </c>
      <c r="G41" s="720"/>
      <c r="H41" s="720"/>
      <c r="I41" s="720"/>
      <c r="J41" s="720"/>
      <c r="K41" s="720"/>
      <c r="L41" s="720"/>
      <c r="M41" s="720"/>
      <c r="N41" s="720"/>
      <c r="O41" s="720"/>
      <c r="P41" s="720"/>
      <c r="Q41" s="720"/>
      <c r="R41" s="720"/>
      <c r="S41" s="720"/>
      <c r="T41" s="720"/>
      <c r="U41" s="720"/>
      <c r="V41" s="720"/>
      <c r="W41" s="720"/>
      <c r="X41" s="720"/>
      <c r="Y41" s="720"/>
      <c r="Z41" s="720"/>
      <c r="AA41" s="720"/>
      <c r="AB41" s="720"/>
      <c r="AC41" s="720"/>
      <c r="AD41" s="720"/>
    </row>
    <row r="42" spans="1:33" ht="15" customHeight="1" x14ac:dyDescent="0.2">
      <c r="B42" s="725"/>
      <c r="E42" s="725"/>
      <c r="AG42" s="722"/>
    </row>
    <row r="43" spans="1:33" ht="18" customHeight="1" x14ac:dyDescent="0.2">
      <c r="A43" s="719"/>
      <c r="B43" s="726"/>
      <c r="C43" s="726"/>
      <c r="D43" s="726"/>
      <c r="E43" s="726"/>
      <c r="F43" s="1024"/>
      <c r="G43" s="720"/>
      <c r="H43" s="720"/>
      <c r="I43" s="720"/>
      <c r="J43" s="720"/>
      <c r="K43" s="720"/>
      <c r="L43" s="720"/>
      <c r="M43" s="720"/>
      <c r="N43" s="720"/>
      <c r="O43" s="720"/>
      <c r="P43" s="720"/>
      <c r="Q43" s="720"/>
      <c r="R43" s="720"/>
      <c r="S43" s="720"/>
      <c r="T43" s="720"/>
      <c r="U43" s="720"/>
      <c r="V43" s="720"/>
      <c r="W43" s="720"/>
      <c r="X43" s="720"/>
      <c r="Y43" s="720"/>
      <c r="Z43" s="720"/>
      <c r="AA43" s="720"/>
      <c r="AB43" s="720"/>
      <c r="AC43" s="720"/>
      <c r="AD43" s="720"/>
      <c r="AG43" s="722"/>
    </row>
    <row r="44" spans="1:33" ht="18" customHeight="1" x14ac:dyDescent="0.2">
      <c r="A44" s="719"/>
      <c r="B44" s="726"/>
      <c r="C44" s="726"/>
      <c r="D44" s="726"/>
      <c r="E44" s="726"/>
      <c r="F44" s="1024"/>
      <c r="G44" s="720"/>
      <c r="H44" s="720"/>
      <c r="I44" s="720"/>
      <c r="J44" s="720"/>
      <c r="K44" s="720"/>
      <c r="L44" s="720"/>
      <c r="M44" s="720"/>
      <c r="N44" s="720"/>
      <c r="O44" s="720"/>
      <c r="P44" s="720"/>
      <c r="Q44" s="720"/>
      <c r="R44" s="720"/>
      <c r="S44" s="720"/>
      <c r="T44" s="720"/>
      <c r="U44" s="720"/>
      <c r="V44" s="720"/>
      <c r="W44" s="720"/>
      <c r="X44" s="720"/>
      <c r="Y44" s="720"/>
      <c r="Z44" s="720"/>
      <c r="AA44" s="720"/>
      <c r="AB44" s="720"/>
      <c r="AC44" s="720"/>
      <c r="AD44" s="720"/>
      <c r="AG44" s="722"/>
    </row>
    <row r="45" spans="1:33" ht="18" customHeight="1" x14ac:dyDescent="0.2">
      <c r="A45" s="719"/>
      <c r="B45" s="719"/>
      <c r="C45" s="719"/>
      <c r="D45" s="719"/>
      <c r="E45" s="719"/>
      <c r="F45" s="1008"/>
      <c r="G45" s="720"/>
      <c r="H45" s="720"/>
      <c r="I45" s="720"/>
      <c r="J45" s="720"/>
      <c r="K45" s="720"/>
      <c r="L45" s="720"/>
      <c r="M45" s="720"/>
      <c r="N45" s="720"/>
      <c r="O45" s="720"/>
      <c r="P45" s="720"/>
      <c r="Q45" s="720"/>
      <c r="R45" s="720"/>
      <c r="S45" s="720"/>
      <c r="T45" s="720"/>
      <c r="U45" s="720"/>
      <c r="V45" s="720"/>
      <c r="W45" s="720"/>
      <c r="X45" s="720"/>
      <c r="Y45" s="720"/>
      <c r="Z45" s="720"/>
      <c r="AA45" s="720"/>
      <c r="AB45" s="720"/>
      <c r="AC45" s="720"/>
      <c r="AD45" s="720"/>
      <c r="AG45" s="722"/>
    </row>
    <row r="46" spans="1:33" ht="18" customHeight="1" x14ac:dyDescent="0.2">
      <c r="A46" s="719"/>
      <c r="B46" s="719"/>
      <c r="C46" s="719"/>
      <c r="D46" s="719"/>
      <c r="E46" s="719"/>
      <c r="F46" s="1008"/>
      <c r="G46" s="720"/>
      <c r="H46" s="720"/>
      <c r="I46" s="720"/>
      <c r="J46" s="720"/>
      <c r="K46" s="720"/>
      <c r="L46" s="720"/>
      <c r="M46" s="720"/>
      <c r="N46" s="720"/>
      <c r="O46" s="720"/>
      <c r="P46" s="720"/>
      <c r="Q46" s="720"/>
      <c r="R46" s="720"/>
      <c r="S46" s="720"/>
      <c r="T46" s="720"/>
      <c r="U46" s="720"/>
      <c r="V46" s="720"/>
      <c r="W46" s="720"/>
      <c r="X46" s="720"/>
      <c r="Y46" s="720"/>
      <c r="Z46" s="720"/>
      <c r="AA46" s="720"/>
      <c r="AB46" s="720"/>
      <c r="AC46" s="720"/>
      <c r="AD46" s="720"/>
      <c r="AG46" s="722"/>
    </row>
    <row r="47" spans="1:33" ht="18" customHeight="1" x14ac:dyDescent="0.2">
      <c r="A47" s="719"/>
      <c r="B47" s="719"/>
      <c r="C47" s="719"/>
      <c r="D47" s="719"/>
      <c r="E47" s="719"/>
      <c r="F47" s="1008"/>
      <c r="G47" s="720"/>
      <c r="H47" s="720"/>
      <c r="I47" s="720"/>
      <c r="J47" s="720"/>
      <c r="K47" s="720"/>
      <c r="L47" s="720"/>
      <c r="M47" s="720"/>
      <c r="N47" s="720"/>
      <c r="O47" s="720"/>
      <c r="P47" s="720"/>
      <c r="Q47" s="720"/>
      <c r="R47" s="720"/>
      <c r="S47" s="720"/>
      <c r="T47" s="720"/>
      <c r="U47" s="720"/>
      <c r="V47" s="720"/>
      <c r="W47" s="720"/>
      <c r="X47" s="720"/>
      <c r="Y47" s="720"/>
      <c r="Z47" s="720"/>
      <c r="AA47" s="720"/>
      <c r="AB47" s="720"/>
      <c r="AC47" s="720"/>
      <c r="AD47" s="720"/>
      <c r="AG47" s="722"/>
    </row>
    <row r="48" spans="1:33" ht="18" customHeight="1" x14ac:dyDescent="0.2">
      <c r="A48" s="719"/>
      <c r="B48" s="719"/>
      <c r="C48" s="719"/>
      <c r="D48" s="719"/>
      <c r="E48" s="719"/>
      <c r="F48" s="1008"/>
      <c r="G48" s="720"/>
      <c r="H48" s="720"/>
      <c r="I48" s="720"/>
      <c r="J48" s="720"/>
      <c r="K48" s="720"/>
      <c r="L48" s="720"/>
      <c r="M48" s="720"/>
      <c r="N48" s="720"/>
      <c r="O48" s="720"/>
      <c r="P48" s="720"/>
      <c r="Q48" s="720"/>
      <c r="R48" s="720"/>
      <c r="S48" s="720"/>
      <c r="T48" s="720"/>
      <c r="U48" s="720"/>
      <c r="V48" s="720"/>
      <c r="W48" s="720"/>
      <c r="X48" s="720"/>
      <c r="Y48" s="720"/>
      <c r="Z48" s="720"/>
      <c r="AA48" s="720"/>
      <c r="AB48" s="720"/>
      <c r="AC48" s="720"/>
      <c r="AD48" s="720"/>
      <c r="AG48" s="722"/>
    </row>
    <row r="49" spans="1:33" ht="18" customHeight="1" x14ac:dyDescent="0.2">
      <c r="A49" s="719"/>
      <c r="B49" s="719"/>
      <c r="C49" s="719"/>
      <c r="D49" s="719"/>
      <c r="E49" s="719"/>
      <c r="F49" s="1008"/>
      <c r="G49" s="720"/>
      <c r="H49" s="720"/>
      <c r="I49" s="720"/>
      <c r="J49" s="720"/>
      <c r="K49" s="720"/>
      <c r="L49" s="720"/>
      <c r="M49" s="720"/>
      <c r="N49" s="720"/>
      <c r="O49" s="720"/>
      <c r="P49" s="720"/>
      <c r="Q49" s="720"/>
      <c r="R49" s="720"/>
      <c r="S49" s="720"/>
      <c r="T49" s="720"/>
      <c r="U49" s="720"/>
      <c r="V49" s="720"/>
      <c r="W49" s="720"/>
      <c r="X49" s="720"/>
      <c r="Y49" s="720"/>
      <c r="Z49" s="720"/>
      <c r="AA49" s="720"/>
      <c r="AB49" s="720"/>
      <c r="AC49" s="720"/>
      <c r="AD49" s="720"/>
      <c r="AG49" s="722"/>
    </row>
    <row r="50" spans="1:33" ht="18" customHeight="1" x14ac:dyDescent="0.2">
      <c r="A50" s="719"/>
      <c r="B50" s="719"/>
      <c r="C50" s="719"/>
      <c r="D50" s="719"/>
      <c r="E50" s="719"/>
      <c r="F50" s="1008"/>
      <c r="G50" s="720"/>
      <c r="H50" s="720"/>
      <c r="I50" s="720"/>
      <c r="J50" s="720"/>
      <c r="K50" s="720"/>
      <c r="L50" s="720"/>
      <c r="M50" s="720"/>
      <c r="N50" s="720"/>
      <c r="O50" s="720"/>
      <c r="P50" s="720"/>
      <c r="Q50" s="720"/>
      <c r="R50" s="720"/>
      <c r="S50" s="720"/>
      <c r="T50" s="720"/>
      <c r="U50" s="720"/>
      <c r="V50" s="720"/>
      <c r="W50" s="720"/>
      <c r="X50" s="720"/>
      <c r="Y50" s="720"/>
      <c r="Z50" s="720"/>
      <c r="AA50" s="720"/>
      <c r="AB50" s="720"/>
      <c r="AC50" s="720"/>
      <c r="AD50" s="720"/>
      <c r="AG50" s="722"/>
    </row>
    <row r="51" spans="1:33" ht="18" customHeight="1" x14ac:dyDescent="0.2">
      <c r="A51" s="719"/>
      <c r="B51" s="719"/>
      <c r="C51" s="719"/>
      <c r="D51" s="719"/>
      <c r="E51" s="719"/>
      <c r="F51" s="1008"/>
      <c r="G51" s="720"/>
      <c r="H51" s="720"/>
      <c r="I51" s="720"/>
      <c r="J51" s="720"/>
      <c r="K51" s="720"/>
      <c r="L51" s="720"/>
      <c r="M51" s="720"/>
      <c r="N51" s="720"/>
      <c r="O51" s="720"/>
      <c r="P51" s="720"/>
      <c r="Q51" s="720"/>
      <c r="R51" s="720"/>
      <c r="S51" s="720"/>
      <c r="T51" s="720"/>
      <c r="U51" s="720"/>
      <c r="V51" s="720"/>
      <c r="W51" s="720"/>
      <c r="X51" s="720"/>
      <c r="Y51" s="720"/>
      <c r="Z51" s="720"/>
      <c r="AA51" s="720"/>
      <c r="AB51" s="720"/>
      <c r="AC51" s="720"/>
      <c r="AD51" s="720"/>
      <c r="AG51" s="722"/>
    </row>
    <row r="52" spans="1:33" ht="18" customHeight="1" x14ac:dyDescent="0.2">
      <c r="A52" s="719"/>
      <c r="B52" s="719"/>
      <c r="C52" s="719"/>
      <c r="D52" s="719"/>
      <c r="E52" s="719"/>
      <c r="F52" s="1008"/>
      <c r="G52" s="720"/>
      <c r="H52" s="720"/>
      <c r="I52" s="720"/>
      <c r="J52" s="720"/>
      <c r="K52" s="720"/>
      <c r="L52" s="720"/>
      <c r="M52" s="720"/>
      <c r="N52" s="720"/>
      <c r="O52" s="720"/>
      <c r="P52" s="720"/>
      <c r="Q52" s="720"/>
      <c r="R52" s="720"/>
      <c r="S52" s="720"/>
      <c r="T52" s="720"/>
      <c r="U52" s="720"/>
      <c r="V52" s="720"/>
      <c r="W52" s="720"/>
      <c r="X52" s="720"/>
      <c r="Y52" s="720"/>
      <c r="Z52" s="720"/>
      <c r="AA52" s="720"/>
      <c r="AB52" s="720"/>
      <c r="AC52" s="720"/>
      <c r="AD52" s="720"/>
      <c r="AG52" s="722"/>
    </row>
    <row r="53" spans="1:33" ht="18" customHeight="1" x14ac:dyDescent="0.2">
      <c r="A53" s="719"/>
      <c r="B53" s="719"/>
      <c r="C53" s="719"/>
      <c r="D53" s="719"/>
      <c r="E53" s="719"/>
      <c r="F53" s="1008"/>
      <c r="G53" s="720"/>
      <c r="H53" s="720"/>
      <c r="I53" s="720"/>
      <c r="J53" s="720"/>
      <c r="K53" s="720"/>
      <c r="L53" s="720"/>
      <c r="M53" s="720"/>
      <c r="N53" s="720"/>
      <c r="O53" s="720"/>
      <c r="P53" s="720"/>
      <c r="Q53" s="720"/>
      <c r="R53" s="720"/>
      <c r="S53" s="720"/>
      <c r="T53" s="720"/>
      <c r="U53" s="720"/>
      <c r="V53" s="720"/>
      <c r="W53" s="720"/>
      <c r="X53" s="720"/>
      <c r="Y53" s="720"/>
      <c r="Z53" s="720"/>
      <c r="AA53" s="720"/>
      <c r="AB53" s="720"/>
      <c r="AC53" s="720"/>
      <c r="AD53" s="720"/>
      <c r="AG53" s="722"/>
    </row>
    <row r="54" spans="1:33" ht="18" customHeight="1" x14ac:dyDescent="0.2">
      <c r="A54" s="719"/>
      <c r="B54" s="719"/>
      <c r="C54" s="719"/>
      <c r="D54" s="719"/>
      <c r="E54" s="719"/>
      <c r="F54" s="1008"/>
      <c r="G54" s="720"/>
      <c r="H54" s="720"/>
      <c r="I54" s="720"/>
      <c r="J54" s="720"/>
      <c r="K54" s="720"/>
      <c r="L54" s="720"/>
      <c r="M54" s="720"/>
      <c r="N54" s="720"/>
      <c r="O54" s="720"/>
      <c r="P54" s="720"/>
      <c r="Q54" s="720"/>
      <c r="R54" s="720"/>
      <c r="S54" s="720"/>
      <c r="T54" s="720"/>
      <c r="U54" s="720"/>
      <c r="V54" s="720"/>
      <c r="W54" s="720"/>
      <c r="X54" s="720"/>
      <c r="Y54" s="720"/>
      <c r="Z54" s="720"/>
      <c r="AA54" s="720"/>
      <c r="AB54" s="720"/>
      <c r="AC54" s="720"/>
      <c r="AD54" s="720"/>
      <c r="AG54" s="722"/>
    </row>
    <row r="55" spans="1:33" ht="18" customHeight="1" x14ac:dyDescent="0.2">
      <c r="A55" s="719"/>
      <c r="B55" s="719"/>
      <c r="C55" s="719"/>
      <c r="D55" s="719"/>
      <c r="E55" s="719"/>
      <c r="F55" s="1008"/>
      <c r="G55" s="720"/>
      <c r="H55" s="720"/>
      <c r="I55" s="720"/>
      <c r="J55" s="720"/>
      <c r="K55" s="720"/>
      <c r="L55" s="720"/>
      <c r="M55" s="720"/>
      <c r="N55" s="720"/>
      <c r="O55" s="720"/>
      <c r="P55" s="720"/>
      <c r="Q55" s="720"/>
      <c r="R55" s="720"/>
      <c r="S55" s="720"/>
      <c r="T55" s="720"/>
      <c r="U55" s="720"/>
      <c r="V55" s="720"/>
      <c r="W55" s="720"/>
      <c r="X55" s="720"/>
      <c r="Y55" s="720"/>
      <c r="Z55" s="720"/>
      <c r="AA55" s="720"/>
      <c r="AB55" s="720"/>
      <c r="AC55" s="720"/>
      <c r="AD55" s="720"/>
      <c r="AG55" s="722"/>
    </row>
    <row r="56" spans="1:33" ht="18" customHeight="1" x14ac:dyDescent="0.2">
      <c r="A56" s="719"/>
      <c r="B56" s="719"/>
      <c r="C56" s="719"/>
      <c r="D56" s="719"/>
      <c r="E56" s="719"/>
      <c r="F56" s="1008"/>
      <c r="G56" s="720"/>
      <c r="H56" s="720"/>
      <c r="I56" s="720"/>
      <c r="J56" s="720"/>
      <c r="K56" s="720"/>
      <c r="L56" s="720"/>
      <c r="M56" s="720"/>
      <c r="N56" s="720"/>
      <c r="O56" s="720"/>
      <c r="P56" s="720"/>
      <c r="Q56" s="720"/>
      <c r="R56" s="720"/>
      <c r="S56" s="720"/>
      <c r="T56" s="720"/>
      <c r="U56" s="720"/>
      <c r="V56" s="720"/>
      <c r="W56" s="720"/>
      <c r="X56" s="720"/>
      <c r="Y56" s="720"/>
      <c r="Z56" s="720"/>
      <c r="AA56" s="720"/>
      <c r="AB56" s="720"/>
      <c r="AC56" s="720"/>
      <c r="AD56" s="720"/>
      <c r="AG56" s="722"/>
    </row>
    <row r="57" spans="1:33" ht="18" customHeight="1" x14ac:dyDescent="0.2">
      <c r="A57" s="719"/>
      <c r="B57" s="719"/>
      <c r="C57" s="719"/>
      <c r="D57" s="719"/>
      <c r="E57" s="719"/>
      <c r="F57" s="1008"/>
      <c r="G57" s="720"/>
      <c r="H57" s="720"/>
      <c r="I57" s="720"/>
      <c r="J57" s="720"/>
      <c r="K57" s="720"/>
      <c r="L57" s="720"/>
      <c r="M57" s="720"/>
      <c r="N57" s="720"/>
      <c r="O57" s="720"/>
      <c r="P57" s="720"/>
      <c r="Q57" s="720"/>
      <c r="R57" s="720"/>
      <c r="S57" s="720"/>
      <c r="T57" s="720"/>
      <c r="U57" s="720"/>
      <c r="V57" s="720"/>
      <c r="W57" s="720"/>
      <c r="X57" s="720"/>
      <c r="Y57" s="720"/>
      <c r="Z57" s="720"/>
      <c r="AA57" s="720"/>
      <c r="AB57" s="720"/>
      <c r="AC57" s="720"/>
      <c r="AD57" s="720"/>
      <c r="AG57" s="722"/>
    </row>
    <row r="58" spans="1:33" ht="18" customHeight="1" x14ac:dyDescent="0.2">
      <c r="A58" s="719"/>
      <c r="B58" s="719"/>
      <c r="C58" s="719"/>
      <c r="D58" s="719"/>
      <c r="E58" s="719"/>
      <c r="F58" s="1008"/>
      <c r="G58" s="720"/>
      <c r="H58" s="720"/>
      <c r="I58" s="720"/>
      <c r="J58" s="720"/>
      <c r="K58" s="720"/>
      <c r="L58" s="720"/>
      <c r="M58" s="720"/>
      <c r="N58" s="720"/>
      <c r="O58" s="720"/>
      <c r="P58" s="720"/>
      <c r="Q58" s="720"/>
      <c r="R58" s="720"/>
      <c r="S58" s="720"/>
      <c r="T58" s="720"/>
      <c r="U58" s="720"/>
      <c r="V58" s="720"/>
      <c r="W58" s="720"/>
      <c r="X58" s="720"/>
      <c r="Y58" s="720"/>
      <c r="Z58" s="720"/>
      <c r="AA58" s="720"/>
      <c r="AB58" s="720"/>
      <c r="AC58" s="720"/>
      <c r="AD58" s="720"/>
      <c r="AG58" s="722"/>
    </row>
    <row r="59" spans="1:33" ht="18" customHeight="1" x14ac:dyDescent="0.2">
      <c r="A59" s="719"/>
      <c r="B59" s="719"/>
      <c r="C59" s="719"/>
      <c r="D59" s="719"/>
      <c r="E59" s="719"/>
      <c r="F59" s="1008"/>
      <c r="G59" s="720"/>
      <c r="H59" s="720"/>
      <c r="I59" s="720"/>
      <c r="J59" s="720"/>
      <c r="K59" s="720"/>
      <c r="L59" s="720"/>
      <c r="M59" s="720"/>
      <c r="N59" s="720"/>
      <c r="O59" s="720"/>
      <c r="P59" s="720"/>
      <c r="Q59" s="720"/>
      <c r="R59" s="720"/>
      <c r="S59" s="720"/>
      <c r="T59" s="720"/>
      <c r="U59" s="720"/>
      <c r="V59" s="720"/>
      <c r="W59" s="720"/>
      <c r="X59" s="720"/>
      <c r="Y59" s="720"/>
      <c r="Z59" s="720"/>
      <c r="AA59" s="720"/>
      <c r="AB59" s="720"/>
      <c r="AC59" s="720"/>
      <c r="AD59" s="720"/>
      <c r="AG59" s="722"/>
    </row>
    <row r="60" spans="1:33" ht="18" customHeight="1" x14ac:dyDescent="0.2">
      <c r="A60" s="719"/>
      <c r="B60" s="719"/>
      <c r="C60" s="719"/>
      <c r="D60" s="719"/>
      <c r="E60" s="719"/>
      <c r="F60" s="1008"/>
      <c r="G60" s="720"/>
      <c r="H60" s="720"/>
      <c r="I60" s="720"/>
      <c r="J60" s="720"/>
      <c r="K60" s="720"/>
      <c r="L60" s="720"/>
      <c r="M60" s="720"/>
      <c r="N60" s="720"/>
      <c r="O60" s="720"/>
      <c r="P60" s="720"/>
      <c r="Q60" s="720"/>
      <c r="R60" s="720"/>
      <c r="S60" s="720"/>
      <c r="T60" s="720"/>
      <c r="U60" s="720"/>
      <c r="V60" s="720"/>
      <c r="W60" s="720"/>
      <c r="X60" s="720"/>
      <c r="Y60" s="720"/>
      <c r="Z60" s="720"/>
      <c r="AA60" s="720"/>
      <c r="AB60" s="720"/>
      <c r="AC60" s="720"/>
      <c r="AD60" s="720"/>
      <c r="AG60" s="722"/>
    </row>
    <row r="61" spans="1:33" ht="18" customHeight="1" x14ac:dyDescent="0.2">
      <c r="A61" s="719"/>
      <c r="B61" s="719"/>
      <c r="C61" s="719"/>
      <c r="D61" s="719"/>
      <c r="E61" s="719"/>
      <c r="F61" s="1008"/>
      <c r="G61" s="720"/>
      <c r="H61" s="720"/>
      <c r="I61" s="720"/>
      <c r="J61" s="720"/>
      <c r="K61" s="720"/>
      <c r="L61" s="720"/>
      <c r="M61" s="720"/>
      <c r="N61" s="720"/>
      <c r="O61" s="720"/>
      <c r="P61" s="720"/>
      <c r="Q61" s="720"/>
      <c r="R61" s="720"/>
      <c r="S61" s="720"/>
      <c r="T61" s="720"/>
      <c r="U61" s="720"/>
      <c r="V61" s="720"/>
      <c r="W61" s="720"/>
      <c r="X61" s="720"/>
      <c r="Y61" s="720"/>
      <c r="Z61" s="720"/>
      <c r="AA61" s="720"/>
      <c r="AB61" s="720"/>
      <c r="AC61" s="720"/>
      <c r="AD61" s="720"/>
      <c r="AG61" s="722"/>
    </row>
    <row r="62" spans="1:33" ht="18" customHeight="1" x14ac:dyDescent="0.2">
      <c r="A62" s="719"/>
      <c r="B62" s="719"/>
      <c r="C62" s="719"/>
      <c r="D62" s="719"/>
      <c r="E62" s="719"/>
      <c r="F62" s="1008"/>
      <c r="G62" s="720"/>
      <c r="H62" s="720"/>
      <c r="I62" s="720"/>
      <c r="J62" s="720"/>
      <c r="K62" s="720"/>
      <c r="L62" s="720"/>
      <c r="M62" s="720"/>
      <c r="N62" s="720"/>
      <c r="O62" s="720"/>
      <c r="P62" s="720"/>
      <c r="Q62" s="720"/>
      <c r="R62" s="720"/>
      <c r="S62" s="720"/>
      <c r="T62" s="720"/>
      <c r="U62" s="720"/>
      <c r="V62" s="720"/>
      <c r="W62" s="720"/>
      <c r="X62" s="720"/>
      <c r="Y62" s="720"/>
      <c r="Z62" s="720"/>
      <c r="AA62" s="720"/>
      <c r="AB62" s="720"/>
      <c r="AC62" s="720"/>
      <c r="AD62" s="720"/>
      <c r="AG62" s="722"/>
    </row>
    <row r="63" spans="1:33" ht="18" customHeight="1" x14ac:dyDescent="0.2">
      <c r="A63" s="719"/>
      <c r="B63" s="719"/>
      <c r="C63" s="719"/>
      <c r="D63" s="719"/>
      <c r="E63" s="719"/>
      <c r="F63" s="1008"/>
      <c r="G63" s="720"/>
      <c r="H63" s="720"/>
      <c r="I63" s="720"/>
      <c r="J63" s="720"/>
      <c r="K63" s="720"/>
      <c r="L63" s="720"/>
      <c r="M63" s="720"/>
      <c r="N63" s="720"/>
      <c r="O63" s="720"/>
      <c r="P63" s="720"/>
      <c r="Q63" s="720"/>
      <c r="R63" s="720"/>
      <c r="S63" s="720"/>
      <c r="T63" s="720"/>
      <c r="U63" s="720"/>
      <c r="V63" s="720"/>
      <c r="W63" s="720"/>
      <c r="X63" s="720"/>
      <c r="Y63" s="720"/>
      <c r="Z63" s="720"/>
      <c r="AA63" s="720"/>
      <c r="AB63" s="720"/>
      <c r="AC63" s="720"/>
      <c r="AD63" s="720"/>
      <c r="AG63" s="722"/>
    </row>
    <row r="64" spans="1:33" ht="18" customHeight="1" x14ac:dyDescent="0.2">
      <c r="A64" s="719"/>
      <c r="B64" s="719"/>
      <c r="C64" s="719"/>
      <c r="D64" s="719"/>
      <c r="E64" s="719"/>
      <c r="F64" s="1008"/>
      <c r="G64" s="720"/>
      <c r="H64" s="720"/>
      <c r="I64" s="720"/>
      <c r="J64" s="720"/>
      <c r="K64" s="720"/>
      <c r="L64" s="720"/>
      <c r="M64" s="720"/>
      <c r="N64" s="720"/>
      <c r="O64" s="720"/>
      <c r="P64" s="720"/>
      <c r="Q64" s="720"/>
      <c r="R64" s="720"/>
      <c r="S64" s="720"/>
      <c r="T64" s="720"/>
      <c r="U64" s="720"/>
      <c r="V64" s="720"/>
      <c r="W64" s="720"/>
      <c r="X64" s="720"/>
      <c r="Y64" s="720"/>
      <c r="Z64" s="720"/>
      <c r="AA64" s="720"/>
      <c r="AB64" s="720"/>
      <c r="AC64" s="720"/>
      <c r="AD64" s="720"/>
      <c r="AG64" s="722"/>
    </row>
    <row r="65" spans="1:33" ht="18" customHeight="1" x14ac:dyDescent="0.2">
      <c r="A65" s="719"/>
      <c r="B65" s="719"/>
      <c r="C65" s="719"/>
      <c r="D65" s="719"/>
      <c r="E65" s="719"/>
      <c r="F65" s="1008"/>
      <c r="G65" s="720"/>
      <c r="H65" s="720"/>
      <c r="I65" s="720"/>
      <c r="J65" s="720"/>
      <c r="K65" s="720"/>
      <c r="L65" s="720"/>
      <c r="M65" s="720"/>
      <c r="N65" s="720"/>
      <c r="O65" s="720"/>
      <c r="P65" s="720"/>
      <c r="Q65" s="720"/>
      <c r="R65" s="720"/>
      <c r="S65" s="720"/>
      <c r="T65" s="720"/>
      <c r="U65" s="720"/>
      <c r="V65" s="720"/>
      <c r="W65" s="720"/>
      <c r="X65" s="720"/>
      <c r="Y65" s="720"/>
      <c r="Z65" s="720"/>
      <c r="AA65" s="720"/>
      <c r="AB65" s="720"/>
      <c r="AC65" s="720"/>
      <c r="AD65" s="720"/>
      <c r="AG65" s="722"/>
    </row>
    <row r="66" spans="1:33" ht="18" customHeight="1" x14ac:dyDescent="0.2">
      <c r="A66" s="719"/>
      <c r="B66" s="719"/>
      <c r="C66" s="719"/>
      <c r="D66" s="719"/>
      <c r="E66" s="719"/>
      <c r="F66" s="1008"/>
      <c r="G66" s="720"/>
      <c r="H66" s="720"/>
      <c r="I66" s="720"/>
      <c r="J66" s="720"/>
      <c r="K66" s="720"/>
      <c r="L66" s="720"/>
      <c r="M66" s="720"/>
      <c r="N66" s="720"/>
      <c r="O66" s="720"/>
      <c r="P66" s="720"/>
      <c r="Q66" s="720"/>
      <c r="R66" s="720"/>
      <c r="S66" s="720"/>
      <c r="T66" s="720"/>
      <c r="U66" s="720"/>
      <c r="V66" s="720"/>
      <c r="W66" s="720"/>
      <c r="X66" s="720"/>
      <c r="Y66" s="720"/>
      <c r="Z66" s="720"/>
      <c r="AA66" s="720"/>
      <c r="AB66" s="720"/>
      <c r="AC66" s="720"/>
      <c r="AD66" s="720"/>
      <c r="AG66" s="722"/>
    </row>
    <row r="67" spans="1:33" ht="18" customHeight="1" x14ac:dyDescent="0.2">
      <c r="A67" s="719"/>
      <c r="B67" s="719"/>
      <c r="C67" s="719"/>
      <c r="D67" s="719"/>
      <c r="E67" s="719"/>
      <c r="F67" s="1008"/>
      <c r="G67" s="720"/>
      <c r="H67" s="720"/>
      <c r="I67" s="720"/>
      <c r="J67" s="720"/>
      <c r="K67" s="720"/>
      <c r="L67" s="720"/>
      <c r="M67" s="720"/>
      <c r="N67" s="720"/>
      <c r="O67" s="720"/>
      <c r="P67" s="720"/>
      <c r="Q67" s="720"/>
      <c r="R67" s="720"/>
      <c r="S67" s="720"/>
      <c r="T67" s="720"/>
      <c r="U67" s="720"/>
      <c r="V67" s="720"/>
      <c r="W67" s="720"/>
      <c r="X67" s="720"/>
      <c r="Y67" s="720"/>
      <c r="Z67" s="720"/>
      <c r="AA67" s="720"/>
      <c r="AB67" s="720"/>
      <c r="AC67" s="720"/>
      <c r="AD67" s="720"/>
      <c r="AG67" s="722"/>
    </row>
    <row r="68" spans="1:33" ht="18" customHeight="1" x14ac:dyDescent="0.2">
      <c r="A68" s="719"/>
      <c r="B68" s="719"/>
      <c r="C68" s="719"/>
      <c r="D68" s="719"/>
      <c r="E68" s="719"/>
      <c r="F68" s="1008"/>
      <c r="G68" s="720"/>
      <c r="H68" s="720"/>
      <c r="I68" s="720"/>
      <c r="J68" s="720"/>
      <c r="K68" s="720"/>
      <c r="L68" s="720"/>
      <c r="M68" s="720"/>
      <c r="N68" s="720"/>
      <c r="O68" s="720"/>
      <c r="P68" s="720"/>
      <c r="Q68" s="720"/>
      <c r="R68" s="720"/>
      <c r="S68" s="720"/>
      <c r="T68" s="720"/>
      <c r="U68" s="720"/>
      <c r="V68" s="720"/>
      <c r="W68" s="720"/>
      <c r="X68" s="720"/>
      <c r="Y68" s="720"/>
      <c r="Z68" s="720"/>
      <c r="AA68" s="720"/>
      <c r="AB68" s="720"/>
      <c r="AC68" s="720"/>
      <c r="AD68" s="720"/>
      <c r="AG68" s="722"/>
    </row>
    <row r="69" spans="1:33" ht="18" customHeight="1" x14ac:dyDescent="0.2">
      <c r="A69" s="719"/>
      <c r="B69" s="719"/>
      <c r="C69" s="719"/>
      <c r="D69" s="719"/>
      <c r="E69" s="719"/>
      <c r="F69" s="1008"/>
      <c r="G69" s="720"/>
      <c r="H69" s="720"/>
      <c r="I69" s="720"/>
      <c r="J69" s="720"/>
      <c r="K69" s="720"/>
      <c r="L69" s="720"/>
      <c r="M69" s="720"/>
      <c r="N69" s="720"/>
      <c r="O69" s="720"/>
      <c r="P69" s="720"/>
      <c r="Q69" s="720"/>
      <c r="R69" s="720"/>
      <c r="S69" s="720"/>
      <c r="T69" s="720"/>
      <c r="U69" s="720"/>
      <c r="V69" s="720"/>
      <c r="W69" s="720"/>
      <c r="X69" s="720"/>
      <c r="Y69" s="720"/>
      <c r="Z69" s="720"/>
      <c r="AA69" s="720"/>
      <c r="AB69" s="720"/>
      <c r="AC69" s="720"/>
      <c r="AD69" s="720"/>
      <c r="AG69" s="722"/>
    </row>
    <row r="70" spans="1:33" ht="18" customHeight="1" x14ac:dyDescent="0.2">
      <c r="A70" s="719"/>
      <c r="B70" s="719"/>
      <c r="C70" s="719"/>
      <c r="D70" s="719"/>
      <c r="E70" s="719"/>
      <c r="F70" s="1008"/>
      <c r="G70" s="720"/>
      <c r="H70" s="720"/>
      <c r="I70" s="720"/>
      <c r="J70" s="720"/>
      <c r="K70" s="720"/>
      <c r="L70" s="720"/>
      <c r="M70" s="720"/>
      <c r="N70" s="720"/>
      <c r="O70" s="720"/>
      <c r="P70" s="720"/>
      <c r="Q70" s="720"/>
      <c r="R70" s="720"/>
      <c r="S70" s="720"/>
      <c r="T70" s="720"/>
      <c r="U70" s="720"/>
      <c r="V70" s="720"/>
      <c r="W70" s="720"/>
      <c r="X70" s="720"/>
      <c r="Y70" s="720"/>
      <c r="Z70" s="720"/>
      <c r="AA70" s="720"/>
      <c r="AB70" s="720"/>
      <c r="AC70" s="720"/>
      <c r="AD70" s="720"/>
      <c r="AG70" s="722"/>
    </row>
    <row r="71" spans="1:33" ht="18" customHeight="1" x14ac:dyDescent="0.2">
      <c r="A71" s="719"/>
      <c r="B71" s="719"/>
      <c r="C71" s="719"/>
      <c r="D71" s="719"/>
      <c r="E71" s="719"/>
      <c r="F71" s="1008"/>
      <c r="G71" s="720"/>
      <c r="H71" s="720"/>
      <c r="I71" s="720"/>
      <c r="J71" s="720"/>
      <c r="K71" s="720"/>
      <c r="L71" s="720"/>
      <c r="M71" s="720"/>
      <c r="N71" s="720"/>
      <c r="O71" s="720"/>
      <c r="P71" s="720"/>
      <c r="Q71" s="720"/>
      <c r="R71" s="720"/>
      <c r="S71" s="720"/>
      <c r="T71" s="720"/>
      <c r="U71" s="720"/>
      <c r="V71" s="720"/>
      <c r="W71" s="720"/>
      <c r="X71" s="720"/>
      <c r="Y71" s="720"/>
      <c r="Z71" s="720"/>
      <c r="AA71" s="720"/>
      <c r="AB71" s="720"/>
      <c r="AC71" s="720"/>
      <c r="AD71" s="720"/>
      <c r="AG71" s="722"/>
    </row>
    <row r="72" spans="1:33" ht="18" customHeight="1" x14ac:dyDescent="0.2">
      <c r="A72" s="719"/>
      <c r="B72" s="719"/>
      <c r="C72" s="719"/>
      <c r="D72" s="719"/>
      <c r="E72" s="719"/>
      <c r="F72" s="1008"/>
      <c r="G72" s="720"/>
      <c r="H72" s="720"/>
      <c r="I72" s="720"/>
      <c r="J72" s="720"/>
      <c r="K72" s="720"/>
      <c r="L72" s="720"/>
      <c r="M72" s="720"/>
      <c r="N72" s="720"/>
      <c r="O72" s="720"/>
      <c r="P72" s="720"/>
      <c r="Q72" s="720"/>
      <c r="R72" s="720"/>
      <c r="S72" s="720"/>
      <c r="T72" s="720"/>
      <c r="U72" s="720"/>
      <c r="V72" s="720"/>
      <c r="W72" s="720"/>
      <c r="X72" s="720"/>
      <c r="Y72" s="720"/>
      <c r="Z72" s="720"/>
      <c r="AA72" s="720"/>
      <c r="AB72" s="720"/>
      <c r="AC72" s="720"/>
      <c r="AD72" s="720"/>
      <c r="AG72" s="722"/>
    </row>
    <row r="73" spans="1:33" ht="18" customHeight="1" x14ac:dyDescent="0.2">
      <c r="A73" s="719"/>
      <c r="B73" s="719"/>
      <c r="C73" s="719"/>
      <c r="D73" s="719"/>
      <c r="E73" s="719"/>
      <c r="F73" s="1008"/>
      <c r="G73" s="720"/>
      <c r="H73" s="720"/>
      <c r="I73" s="720"/>
      <c r="J73" s="720"/>
      <c r="K73" s="720"/>
      <c r="L73" s="720"/>
      <c r="M73" s="720"/>
      <c r="N73" s="720"/>
      <c r="O73" s="720"/>
      <c r="P73" s="720"/>
      <c r="Q73" s="720"/>
      <c r="R73" s="720"/>
      <c r="S73" s="720"/>
      <c r="T73" s="720"/>
      <c r="U73" s="720"/>
      <c r="V73" s="720"/>
      <c r="W73" s="720"/>
      <c r="X73" s="720"/>
      <c r="Y73" s="720"/>
      <c r="Z73" s="720"/>
      <c r="AA73" s="720"/>
      <c r="AB73" s="720"/>
      <c r="AC73" s="720"/>
      <c r="AD73" s="720"/>
      <c r="AG73" s="722"/>
    </row>
    <row r="74" spans="1:33" ht="18" customHeight="1" x14ac:dyDescent="0.2">
      <c r="A74" s="719"/>
      <c r="B74" s="719"/>
      <c r="C74" s="719"/>
      <c r="D74" s="719"/>
      <c r="E74" s="719"/>
      <c r="F74" s="1008"/>
      <c r="G74" s="720"/>
      <c r="H74" s="720"/>
      <c r="I74" s="720"/>
      <c r="J74" s="720"/>
      <c r="K74" s="720"/>
      <c r="L74" s="720"/>
      <c r="M74" s="720"/>
      <c r="N74" s="720"/>
      <c r="O74" s="720"/>
      <c r="P74" s="720"/>
      <c r="Q74" s="720"/>
      <c r="R74" s="720"/>
      <c r="S74" s="720"/>
      <c r="T74" s="720"/>
      <c r="U74" s="720"/>
      <c r="V74" s="720"/>
      <c r="W74" s="720"/>
      <c r="X74" s="720"/>
      <c r="Y74" s="720"/>
      <c r="Z74" s="720"/>
      <c r="AA74" s="720"/>
      <c r="AB74" s="720"/>
      <c r="AC74" s="720"/>
      <c r="AD74" s="720"/>
      <c r="AG74" s="722"/>
    </row>
    <row r="75" spans="1:33" ht="18" customHeight="1" x14ac:dyDescent="0.2">
      <c r="A75" s="719"/>
      <c r="B75" s="719"/>
      <c r="C75" s="719"/>
      <c r="D75" s="719"/>
      <c r="E75" s="719"/>
      <c r="F75" s="1008"/>
      <c r="G75" s="720"/>
      <c r="H75" s="720"/>
      <c r="I75" s="720"/>
      <c r="J75" s="720"/>
      <c r="K75" s="720"/>
      <c r="L75" s="720"/>
      <c r="M75" s="720"/>
      <c r="N75" s="720"/>
      <c r="O75" s="720"/>
      <c r="P75" s="720"/>
      <c r="Q75" s="720"/>
      <c r="R75" s="720"/>
      <c r="S75" s="720"/>
      <c r="T75" s="720"/>
      <c r="U75" s="720"/>
      <c r="V75" s="720"/>
      <c r="W75" s="720"/>
      <c r="X75" s="720"/>
      <c r="Y75" s="720"/>
      <c r="Z75" s="720"/>
      <c r="AA75" s="720"/>
      <c r="AB75" s="720"/>
      <c r="AC75" s="720"/>
      <c r="AD75" s="720"/>
      <c r="AG75" s="722"/>
    </row>
    <row r="76" spans="1:33" ht="18" customHeight="1" x14ac:dyDescent="0.2">
      <c r="A76" s="719"/>
      <c r="B76" s="719"/>
      <c r="C76" s="719"/>
      <c r="D76" s="719"/>
      <c r="E76" s="719"/>
      <c r="F76" s="1008"/>
      <c r="G76" s="720"/>
      <c r="H76" s="720"/>
      <c r="I76" s="720"/>
      <c r="J76" s="720"/>
      <c r="K76" s="720"/>
      <c r="L76" s="720"/>
      <c r="M76" s="720"/>
      <c r="N76" s="720"/>
      <c r="O76" s="720"/>
      <c r="P76" s="720"/>
      <c r="Q76" s="720"/>
      <c r="R76" s="720"/>
      <c r="S76" s="720"/>
      <c r="T76" s="720"/>
      <c r="U76" s="720"/>
      <c r="V76" s="720"/>
      <c r="W76" s="720"/>
      <c r="X76" s="720"/>
      <c r="Y76" s="720"/>
      <c r="Z76" s="720"/>
      <c r="AA76" s="720"/>
      <c r="AB76" s="720"/>
      <c r="AC76" s="720"/>
      <c r="AD76" s="720"/>
      <c r="AG76" s="722"/>
    </row>
    <row r="77" spans="1:33" ht="18" customHeight="1" x14ac:dyDescent="0.2">
      <c r="A77" s="719"/>
      <c r="B77" s="719"/>
      <c r="C77" s="719"/>
      <c r="D77" s="719"/>
      <c r="E77" s="719"/>
      <c r="F77" s="1008"/>
      <c r="G77" s="720"/>
      <c r="H77" s="720"/>
      <c r="I77" s="720"/>
      <c r="J77" s="720"/>
      <c r="K77" s="720"/>
      <c r="L77" s="720"/>
      <c r="M77" s="720"/>
      <c r="N77" s="720"/>
      <c r="O77" s="720"/>
      <c r="P77" s="720"/>
      <c r="Q77" s="720"/>
      <c r="R77" s="720"/>
      <c r="S77" s="720"/>
      <c r="T77" s="720"/>
      <c r="U77" s="720"/>
      <c r="V77" s="720"/>
      <c r="W77" s="720"/>
      <c r="X77" s="720"/>
      <c r="Y77" s="720"/>
      <c r="Z77" s="720"/>
      <c r="AA77" s="720"/>
      <c r="AB77" s="720"/>
      <c r="AC77" s="720"/>
      <c r="AD77" s="720"/>
      <c r="AG77" s="722"/>
    </row>
    <row r="78" spans="1:33" ht="18" customHeight="1" x14ac:dyDescent="0.2">
      <c r="A78" s="719"/>
      <c r="B78" s="719"/>
      <c r="C78" s="719"/>
      <c r="D78" s="719"/>
      <c r="E78" s="719"/>
      <c r="F78" s="1008"/>
      <c r="G78" s="720"/>
      <c r="H78" s="720"/>
      <c r="I78" s="720"/>
      <c r="J78" s="720"/>
      <c r="K78" s="720"/>
      <c r="L78" s="720"/>
      <c r="M78" s="720"/>
      <c r="N78" s="720"/>
      <c r="O78" s="720"/>
      <c r="P78" s="720"/>
      <c r="Q78" s="720"/>
      <c r="R78" s="720"/>
      <c r="S78" s="720"/>
      <c r="T78" s="720"/>
      <c r="U78" s="720"/>
      <c r="V78" s="720"/>
      <c r="W78" s="720"/>
      <c r="X78" s="720"/>
      <c r="Y78" s="720"/>
      <c r="Z78" s="720"/>
      <c r="AA78" s="720"/>
      <c r="AB78" s="720"/>
      <c r="AC78" s="720"/>
      <c r="AD78" s="720"/>
      <c r="AG78" s="722"/>
    </row>
    <row r="79" spans="1:33" ht="18" customHeight="1" x14ac:dyDescent="0.2">
      <c r="A79" s="719"/>
      <c r="B79" s="719"/>
      <c r="C79" s="719"/>
      <c r="D79" s="719"/>
      <c r="E79" s="719"/>
      <c r="F79" s="1008"/>
      <c r="G79" s="720"/>
      <c r="H79" s="720"/>
      <c r="I79" s="720"/>
      <c r="J79" s="720"/>
      <c r="K79" s="720"/>
      <c r="L79" s="720"/>
      <c r="M79" s="720"/>
      <c r="N79" s="720"/>
      <c r="O79" s="720"/>
      <c r="P79" s="720"/>
      <c r="Q79" s="720"/>
      <c r="R79" s="720"/>
      <c r="S79" s="720"/>
      <c r="T79" s="720"/>
      <c r="U79" s="720"/>
      <c r="V79" s="720"/>
      <c r="W79" s="720"/>
      <c r="X79" s="720"/>
      <c r="Y79" s="720"/>
      <c r="Z79" s="720"/>
      <c r="AA79" s="720"/>
      <c r="AB79" s="720"/>
      <c r="AC79" s="720"/>
      <c r="AD79" s="720"/>
      <c r="AG79" s="722"/>
    </row>
    <row r="80" spans="1:33" ht="18" customHeight="1" x14ac:dyDescent="0.2">
      <c r="A80" s="719"/>
      <c r="B80" s="719"/>
      <c r="C80" s="719"/>
      <c r="D80" s="719"/>
      <c r="E80" s="719"/>
      <c r="F80" s="1008"/>
      <c r="G80" s="720"/>
      <c r="H80" s="720"/>
      <c r="I80" s="720"/>
      <c r="J80" s="720"/>
      <c r="K80" s="720"/>
      <c r="L80" s="720"/>
      <c r="M80" s="720"/>
      <c r="N80" s="720"/>
      <c r="O80" s="720"/>
      <c r="P80" s="720"/>
      <c r="Q80" s="720"/>
      <c r="R80" s="720"/>
      <c r="S80" s="720"/>
      <c r="T80" s="720"/>
      <c r="U80" s="720"/>
      <c r="V80" s="720"/>
      <c r="W80" s="720"/>
      <c r="X80" s="720"/>
      <c r="Y80" s="720"/>
      <c r="Z80" s="720"/>
      <c r="AA80" s="720"/>
      <c r="AB80" s="720"/>
      <c r="AC80" s="720"/>
      <c r="AD80" s="720"/>
      <c r="AG80" s="722"/>
    </row>
    <row r="81" spans="1:33" ht="18" customHeight="1" x14ac:dyDescent="0.2">
      <c r="A81" s="719"/>
      <c r="B81" s="719"/>
      <c r="C81" s="719"/>
      <c r="D81" s="719"/>
      <c r="E81" s="719"/>
      <c r="F81" s="1008"/>
      <c r="G81" s="720"/>
      <c r="H81" s="720"/>
      <c r="I81" s="720"/>
      <c r="J81" s="720"/>
      <c r="K81" s="720"/>
      <c r="L81" s="720"/>
      <c r="M81" s="720"/>
      <c r="N81" s="720"/>
      <c r="O81" s="720"/>
      <c r="P81" s="720"/>
      <c r="Q81" s="720"/>
      <c r="R81" s="720"/>
      <c r="S81" s="720"/>
      <c r="T81" s="720"/>
      <c r="U81" s="720"/>
      <c r="V81" s="720"/>
      <c r="W81" s="720"/>
      <c r="X81" s="720"/>
      <c r="Y81" s="720"/>
      <c r="Z81" s="720"/>
      <c r="AA81" s="720"/>
      <c r="AB81" s="720"/>
      <c r="AC81" s="720"/>
      <c r="AD81" s="720"/>
      <c r="AG81" s="722"/>
    </row>
    <row r="82" spans="1:33" ht="18" customHeight="1" x14ac:dyDescent="0.2">
      <c r="A82" s="719"/>
      <c r="B82" s="719"/>
      <c r="C82" s="719"/>
      <c r="D82" s="719"/>
      <c r="E82" s="719"/>
      <c r="F82" s="1008"/>
      <c r="G82" s="720"/>
      <c r="H82" s="720"/>
      <c r="I82" s="720"/>
      <c r="J82" s="720"/>
      <c r="K82" s="720"/>
      <c r="L82" s="720"/>
      <c r="M82" s="720"/>
      <c r="N82" s="720"/>
      <c r="O82" s="720"/>
      <c r="P82" s="720"/>
      <c r="Q82" s="720"/>
      <c r="R82" s="720"/>
      <c r="S82" s="720"/>
      <c r="T82" s="720"/>
      <c r="U82" s="720"/>
      <c r="V82" s="720"/>
      <c r="W82" s="720"/>
      <c r="X82" s="720"/>
      <c r="Y82" s="720"/>
      <c r="Z82" s="720"/>
      <c r="AA82" s="720"/>
      <c r="AB82" s="720"/>
      <c r="AC82" s="720"/>
      <c r="AD82" s="720"/>
      <c r="AG82" s="722"/>
    </row>
    <row r="83" spans="1:33" ht="18" customHeight="1" x14ac:dyDescent="0.2">
      <c r="A83" s="719"/>
      <c r="B83" s="719"/>
      <c r="C83" s="719"/>
      <c r="D83" s="719"/>
      <c r="E83" s="719"/>
      <c r="F83" s="1008"/>
      <c r="G83" s="720"/>
      <c r="H83" s="720"/>
      <c r="I83" s="720"/>
      <c r="J83" s="720"/>
      <c r="K83" s="720"/>
      <c r="L83" s="720"/>
      <c r="M83" s="720"/>
      <c r="N83" s="720"/>
      <c r="O83" s="720"/>
      <c r="P83" s="720"/>
      <c r="Q83" s="720"/>
      <c r="R83" s="720"/>
      <c r="S83" s="720"/>
      <c r="T83" s="720"/>
      <c r="U83" s="720"/>
      <c r="V83" s="720"/>
      <c r="W83" s="720"/>
      <c r="X83" s="720"/>
      <c r="Y83" s="720"/>
      <c r="Z83" s="720"/>
      <c r="AA83" s="720"/>
      <c r="AB83" s="720"/>
      <c r="AC83" s="720"/>
      <c r="AD83" s="720"/>
      <c r="AG83" s="722"/>
    </row>
    <row r="84" spans="1:33" ht="18" customHeight="1" x14ac:dyDescent="0.2">
      <c r="A84" s="719"/>
      <c r="B84" s="719"/>
      <c r="C84" s="719"/>
      <c r="D84" s="719"/>
      <c r="E84" s="719"/>
      <c r="F84" s="1008"/>
      <c r="G84" s="720"/>
      <c r="H84" s="720"/>
      <c r="I84" s="720"/>
      <c r="J84" s="720"/>
      <c r="K84" s="720"/>
      <c r="L84" s="720"/>
      <c r="M84" s="720"/>
      <c r="N84" s="720"/>
      <c r="O84" s="720"/>
      <c r="P84" s="720"/>
      <c r="Q84" s="720"/>
      <c r="R84" s="720"/>
      <c r="S84" s="720"/>
      <c r="T84" s="720"/>
      <c r="U84" s="720"/>
      <c r="V84" s="720"/>
      <c r="W84" s="720"/>
      <c r="X84" s="720"/>
      <c r="Y84" s="720"/>
      <c r="Z84" s="720"/>
      <c r="AA84" s="720"/>
      <c r="AB84" s="720"/>
      <c r="AC84" s="720"/>
      <c r="AD84" s="720"/>
      <c r="AG84" s="722"/>
    </row>
    <row r="85" spans="1:33" ht="18" customHeight="1" x14ac:dyDescent="0.2">
      <c r="A85" s="719"/>
      <c r="B85" s="719"/>
      <c r="C85" s="719"/>
      <c r="D85" s="719"/>
      <c r="E85" s="719"/>
      <c r="F85" s="1008"/>
      <c r="G85" s="720"/>
      <c r="H85" s="720"/>
      <c r="I85" s="720"/>
      <c r="J85" s="720"/>
      <c r="K85" s="720"/>
      <c r="L85" s="720"/>
      <c r="M85" s="720"/>
      <c r="N85" s="720"/>
      <c r="O85" s="720"/>
      <c r="P85" s="720"/>
      <c r="Q85" s="720"/>
      <c r="R85" s="720"/>
      <c r="S85" s="720"/>
      <c r="T85" s="720"/>
      <c r="U85" s="720"/>
      <c r="V85" s="720"/>
      <c r="W85" s="720"/>
      <c r="X85" s="720"/>
      <c r="Y85" s="720"/>
      <c r="Z85" s="720"/>
      <c r="AA85" s="720"/>
      <c r="AB85" s="720"/>
      <c r="AC85" s="720"/>
      <c r="AD85" s="720"/>
      <c r="AG85" s="722"/>
    </row>
    <row r="86" spans="1:33" ht="18" customHeight="1" x14ac:dyDescent="0.2">
      <c r="A86" s="719"/>
      <c r="B86" s="719"/>
      <c r="C86" s="719"/>
      <c r="D86" s="719"/>
      <c r="E86" s="719"/>
      <c r="F86" s="1008"/>
      <c r="G86" s="720"/>
      <c r="H86" s="720"/>
      <c r="I86" s="720"/>
      <c r="J86" s="720"/>
      <c r="K86" s="720"/>
      <c r="L86" s="720"/>
      <c r="M86" s="720"/>
      <c r="N86" s="720"/>
      <c r="O86" s="720"/>
      <c r="P86" s="720"/>
      <c r="Q86" s="720"/>
      <c r="R86" s="720"/>
      <c r="S86" s="720"/>
      <c r="T86" s="720"/>
      <c r="U86" s="720"/>
      <c r="V86" s="720"/>
      <c r="W86" s="720"/>
      <c r="X86" s="720"/>
      <c r="Y86" s="720"/>
      <c r="Z86" s="720"/>
      <c r="AA86" s="720"/>
      <c r="AB86" s="720"/>
      <c r="AC86" s="720"/>
      <c r="AD86" s="720"/>
      <c r="AG86" s="722"/>
    </row>
    <row r="87" spans="1:33" ht="18" customHeight="1" x14ac:dyDescent="0.2">
      <c r="A87" s="719"/>
      <c r="B87" s="719"/>
      <c r="C87" s="719"/>
      <c r="D87" s="719"/>
      <c r="E87" s="719"/>
      <c r="F87" s="1008"/>
      <c r="G87" s="720"/>
      <c r="H87" s="720"/>
      <c r="I87" s="720"/>
      <c r="J87" s="720"/>
      <c r="K87" s="720"/>
      <c r="L87" s="720"/>
      <c r="M87" s="720"/>
      <c r="N87" s="720"/>
      <c r="O87" s="720"/>
      <c r="P87" s="720"/>
      <c r="Q87" s="720"/>
      <c r="R87" s="720"/>
      <c r="S87" s="720"/>
      <c r="T87" s="720"/>
      <c r="U87" s="720"/>
      <c r="V87" s="720"/>
      <c r="W87" s="720"/>
      <c r="X87" s="720"/>
      <c r="Y87" s="720"/>
      <c r="Z87" s="720"/>
      <c r="AA87" s="720"/>
      <c r="AB87" s="720"/>
      <c r="AC87" s="720"/>
      <c r="AD87" s="720"/>
      <c r="AG87" s="722"/>
    </row>
    <row r="88" spans="1:33" ht="18" customHeight="1" x14ac:dyDescent="0.2">
      <c r="A88" s="719"/>
      <c r="B88" s="719"/>
      <c r="C88" s="719"/>
      <c r="D88" s="719"/>
      <c r="E88" s="719"/>
      <c r="F88" s="1008"/>
      <c r="G88" s="720"/>
      <c r="H88" s="720"/>
      <c r="I88" s="720"/>
      <c r="J88" s="720"/>
      <c r="K88" s="720"/>
      <c r="L88" s="720"/>
      <c r="M88" s="720"/>
      <c r="N88" s="720"/>
      <c r="O88" s="720"/>
      <c r="P88" s="720"/>
      <c r="Q88" s="720"/>
      <c r="R88" s="720"/>
      <c r="S88" s="720"/>
      <c r="T88" s="720"/>
      <c r="U88" s="720"/>
      <c r="V88" s="720"/>
      <c r="W88" s="720"/>
      <c r="X88" s="720"/>
      <c r="Y88" s="720"/>
      <c r="Z88" s="720"/>
      <c r="AA88" s="720"/>
      <c r="AB88" s="720"/>
      <c r="AC88" s="720"/>
      <c r="AD88" s="720"/>
      <c r="AG88" s="722"/>
    </row>
    <row r="89" spans="1:33" ht="18" customHeight="1" x14ac:dyDescent="0.2">
      <c r="A89" s="719"/>
      <c r="B89" s="719"/>
      <c r="C89" s="719"/>
      <c r="D89" s="719"/>
      <c r="E89" s="719"/>
      <c r="F89" s="1008"/>
      <c r="G89" s="720"/>
      <c r="H89" s="720"/>
      <c r="I89" s="720"/>
      <c r="J89" s="720"/>
      <c r="K89" s="720"/>
      <c r="L89" s="720"/>
      <c r="M89" s="720"/>
      <c r="N89" s="720"/>
      <c r="O89" s="720"/>
      <c r="P89" s="720"/>
      <c r="Q89" s="720"/>
      <c r="R89" s="720"/>
      <c r="S89" s="720"/>
      <c r="T89" s="720"/>
      <c r="U89" s="720"/>
      <c r="V89" s="720"/>
      <c r="W89" s="720"/>
      <c r="X89" s="720"/>
      <c r="Y89" s="720"/>
      <c r="Z89" s="720"/>
      <c r="AA89" s="720"/>
      <c r="AB89" s="720"/>
      <c r="AC89" s="720"/>
      <c r="AD89" s="720"/>
      <c r="AG89" s="722"/>
    </row>
    <row r="90" spans="1:33" ht="18" customHeight="1" x14ac:dyDescent="0.2">
      <c r="A90" s="719"/>
      <c r="B90" s="719"/>
      <c r="C90" s="719"/>
      <c r="D90" s="719"/>
      <c r="E90" s="719"/>
      <c r="F90" s="1008"/>
      <c r="G90" s="720"/>
      <c r="H90" s="720"/>
      <c r="I90" s="720"/>
      <c r="J90" s="720"/>
      <c r="K90" s="720"/>
      <c r="L90" s="720"/>
      <c r="M90" s="720"/>
      <c r="N90" s="720"/>
      <c r="O90" s="720"/>
      <c r="P90" s="720"/>
      <c r="Q90" s="720"/>
      <c r="R90" s="720"/>
      <c r="S90" s="720"/>
      <c r="T90" s="720"/>
      <c r="U90" s="720"/>
      <c r="V90" s="720"/>
      <c r="W90" s="720"/>
      <c r="X90" s="720"/>
      <c r="Y90" s="720"/>
      <c r="Z90" s="720"/>
      <c r="AA90" s="720"/>
      <c r="AB90" s="720"/>
      <c r="AC90" s="720"/>
      <c r="AD90" s="720"/>
      <c r="AG90" s="722"/>
    </row>
    <row r="91" spans="1:33" ht="18" customHeight="1" x14ac:dyDescent="0.2">
      <c r="A91" s="719"/>
      <c r="B91" s="719"/>
      <c r="C91" s="719"/>
      <c r="D91" s="719"/>
      <c r="E91" s="719"/>
      <c r="F91" s="1008"/>
      <c r="G91" s="720"/>
      <c r="H91" s="720"/>
      <c r="I91" s="720"/>
      <c r="J91" s="720"/>
      <c r="K91" s="720"/>
      <c r="L91" s="720"/>
      <c r="M91" s="720"/>
      <c r="N91" s="720"/>
      <c r="O91" s="720"/>
      <c r="P91" s="720"/>
      <c r="Q91" s="720"/>
      <c r="R91" s="720"/>
      <c r="S91" s="720"/>
      <c r="T91" s="720"/>
      <c r="U91" s="720"/>
      <c r="V91" s="720"/>
      <c r="W91" s="720"/>
      <c r="X91" s="720"/>
      <c r="Y91" s="720"/>
      <c r="Z91" s="720"/>
      <c r="AA91" s="720"/>
      <c r="AB91" s="720"/>
      <c r="AC91" s="720"/>
      <c r="AD91" s="720"/>
      <c r="AG91" s="722"/>
    </row>
    <row r="92" spans="1:33" ht="18" customHeight="1" x14ac:dyDescent="0.2">
      <c r="A92" s="719"/>
      <c r="B92" s="719"/>
      <c r="C92" s="719"/>
      <c r="D92" s="719"/>
      <c r="E92" s="719"/>
      <c r="F92" s="1008"/>
      <c r="G92" s="720"/>
      <c r="H92" s="720"/>
      <c r="I92" s="720"/>
      <c r="J92" s="720"/>
      <c r="K92" s="720"/>
      <c r="L92" s="720"/>
      <c r="M92" s="720"/>
      <c r="N92" s="720"/>
      <c r="O92" s="720"/>
      <c r="P92" s="720"/>
      <c r="Q92" s="720"/>
      <c r="R92" s="720"/>
      <c r="S92" s="720"/>
      <c r="T92" s="720"/>
      <c r="U92" s="720"/>
      <c r="V92" s="720"/>
      <c r="W92" s="720"/>
      <c r="X92" s="720"/>
      <c r="Y92" s="720"/>
      <c r="Z92" s="720"/>
      <c r="AA92" s="720"/>
      <c r="AB92" s="720"/>
      <c r="AC92" s="720"/>
      <c r="AD92" s="720"/>
      <c r="AG92" s="722"/>
    </row>
    <row r="93" spans="1:33" ht="18" customHeight="1" x14ac:dyDescent="0.2">
      <c r="A93" s="719"/>
      <c r="B93" s="719"/>
      <c r="C93" s="719"/>
      <c r="D93" s="719"/>
      <c r="E93" s="719"/>
      <c r="F93" s="1008"/>
      <c r="G93" s="720"/>
      <c r="H93" s="720"/>
      <c r="I93" s="720"/>
      <c r="J93" s="720"/>
      <c r="K93" s="720"/>
      <c r="L93" s="720"/>
      <c r="M93" s="720"/>
      <c r="N93" s="720"/>
      <c r="O93" s="720"/>
      <c r="P93" s="720"/>
      <c r="Q93" s="720"/>
      <c r="R93" s="720"/>
      <c r="S93" s="720"/>
      <c r="T93" s="720"/>
      <c r="U93" s="720"/>
      <c r="V93" s="720"/>
      <c r="W93" s="720"/>
      <c r="X93" s="720"/>
      <c r="Y93" s="720"/>
      <c r="Z93" s="720"/>
      <c r="AA93" s="720"/>
      <c r="AB93" s="720"/>
      <c r="AC93" s="720"/>
      <c r="AD93" s="720"/>
      <c r="AG93" s="722"/>
    </row>
    <row r="94" spans="1:33" ht="18" customHeight="1" x14ac:dyDescent="0.2">
      <c r="A94" s="719"/>
      <c r="B94" s="719"/>
      <c r="C94" s="719"/>
      <c r="D94" s="719"/>
      <c r="E94" s="719"/>
      <c r="F94" s="1008"/>
      <c r="G94" s="720"/>
      <c r="H94" s="720"/>
      <c r="I94" s="720"/>
      <c r="J94" s="720"/>
      <c r="K94" s="720"/>
      <c r="L94" s="720"/>
      <c r="M94" s="720"/>
      <c r="N94" s="720"/>
      <c r="O94" s="720"/>
      <c r="P94" s="720"/>
      <c r="Q94" s="720"/>
      <c r="R94" s="720"/>
      <c r="S94" s="720"/>
      <c r="T94" s="720"/>
      <c r="U94" s="720"/>
      <c r="V94" s="720"/>
      <c r="W94" s="720"/>
      <c r="X94" s="720"/>
      <c r="Y94" s="720"/>
      <c r="Z94" s="720"/>
      <c r="AA94" s="720"/>
      <c r="AB94" s="720"/>
      <c r="AC94" s="720"/>
      <c r="AD94" s="720"/>
      <c r="AG94" s="722"/>
    </row>
    <row r="95" spans="1:33" ht="18" customHeight="1" x14ac:dyDescent="0.2">
      <c r="A95" s="719"/>
      <c r="B95" s="719"/>
      <c r="C95" s="719"/>
      <c r="D95" s="719"/>
      <c r="E95" s="719"/>
      <c r="F95" s="1008"/>
      <c r="G95" s="720"/>
      <c r="H95" s="720"/>
      <c r="I95" s="720"/>
      <c r="J95" s="720"/>
      <c r="K95" s="720"/>
      <c r="L95" s="720"/>
      <c r="M95" s="720"/>
      <c r="N95" s="720"/>
      <c r="O95" s="720"/>
      <c r="P95" s="720"/>
      <c r="Q95" s="720"/>
      <c r="R95" s="720"/>
      <c r="S95" s="720"/>
      <c r="T95" s="720"/>
      <c r="U95" s="720"/>
      <c r="V95" s="720"/>
      <c r="W95" s="720"/>
      <c r="X95" s="720"/>
      <c r="Y95" s="720"/>
      <c r="Z95" s="720"/>
      <c r="AA95" s="720"/>
      <c r="AB95" s="720"/>
      <c r="AC95" s="720"/>
      <c r="AD95" s="720"/>
      <c r="AG95" s="722"/>
    </row>
    <row r="96" spans="1:33" ht="18" customHeight="1" x14ac:dyDescent="0.2">
      <c r="A96" s="719"/>
      <c r="B96" s="719"/>
      <c r="C96" s="719"/>
      <c r="D96" s="719"/>
      <c r="E96" s="719"/>
      <c r="F96" s="1008"/>
      <c r="G96" s="720"/>
      <c r="H96" s="720"/>
      <c r="I96" s="720"/>
      <c r="J96" s="720"/>
      <c r="K96" s="720"/>
      <c r="L96" s="720"/>
      <c r="M96" s="720"/>
      <c r="N96" s="720"/>
      <c r="O96" s="720"/>
      <c r="P96" s="720"/>
      <c r="Q96" s="720"/>
      <c r="R96" s="720"/>
      <c r="S96" s="720"/>
      <c r="T96" s="720"/>
      <c r="U96" s="720"/>
      <c r="V96" s="720"/>
      <c r="W96" s="720"/>
      <c r="X96" s="720"/>
      <c r="Y96" s="720"/>
      <c r="Z96" s="720"/>
      <c r="AA96" s="720"/>
      <c r="AB96" s="720"/>
      <c r="AC96" s="720"/>
      <c r="AD96" s="720"/>
      <c r="AG96" s="722"/>
    </row>
    <row r="97" spans="1:33" ht="18" customHeight="1" x14ac:dyDescent="0.2">
      <c r="A97" s="719"/>
      <c r="B97" s="719"/>
      <c r="C97" s="719"/>
      <c r="D97" s="719"/>
      <c r="E97" s="719"/>
      <c r="F97" s="1008"/>
      <c r="G97" s="720"/>
      <c r="H97" s="720"/>
      <c r="I97" s="720"/>
      <c r="J97" s="720"/>
      <c r="K97" s="720"/>
      <c r="L97" s="720"/>
      <c r="M97" s="720"/>
      <c r="N97" s="720"/>
      <c r="O97" s="720"/>
      <c r="P97" s="720"/>
      <c r="Q97" s="720"/>
      <c r="R97" s="720"/>
      <c r="S97" s="720"/>
      <c r="T97" s="720"/>
      <c r="U97" s="720"/>
      <c r="V97" s="720"/>
      <c r="W97" s="720"/>
      <c r="X97" s="720"/>
      <c r="Y97" s="720"/>
      <c r="Z97" s="720"/>
      <c r="AA97" s="720"/>
      <c r="AB97" s="720"/>
      <c r="AC97" s="720"/>
      <c r="AD97" s="720"/>
      <c r="AG97" s="722"/>
    </row>
    <row r="98" spans="1:33" ht="18" customHeight="1" x14ac:dyDescent="0.2">
      <c r="A98" s="719"/>
      <c r="B98" s="719"/>
      <c r="C98" s="719"/>
      <c r="D98" s="719"/>
      <c r="E98" s="719"/>
      <c r="F98" s="1008"/>
      <c r="G98" s="720"/>
      <c r="H98" s="720"/>
      <c r="I98" s="720"/>
      <c r="J98" s="720"/>
      <c r="K98" s="720"/>
      <c r="L98" s="720"/>
      <c r="M98" s="720"/>
      <c r="N98" s="720"/>
      <c r="O98" s="720"/>
      <c r="P98" s="720"/>
      <c r="Q98" s="720"/>
      <c r="R98" s="720"/>
      <c r="S98" s="720"/>
      <c r="T98" s="720"/>
      <c r="U98" s="720"/>
      <c r="V98" s="720"/>
      <c r="W98" s="720"/>
      <c r="X98" s="720"/>
      <c r="Y98" s="720"/>
      <c r="Z98" s="720"/>
      <c r="AA98" s="720"/>
      <c r="AB98" s="720"/>
      <c r="AC98" s="720"/>
      <c r="AD98" s="720"/>
      <c r="AG98" s="722"/>
    </row>
    <row r="99" spans="1:33" ht="18" customHeight="1" x14ac:dyDescent="0.2">
      <c r="A99" s="719"/>
      <c r="B99" s="719"/>
      <c r="C99" s="719"/>
      <c r="D99" s="719"/>
      <c r="E99" s="719"/>
      <c r="F99" s="1008"/>
      <c r="G99" s="720"/>
      <c r="H99" s="720"/>
      <c r="I99" s="720"/>
      <c r="J99" s="720"/>
      <c r="K99" s="720"/>
      <c r="L99" s="720"/>
      <c r="M99" s="720"/>
      <c r="N99" s="720"/>
      <c r="O99" s="720"/>
      <c r="P99" s="720"/>
      <c r="Q99" s="720"/>
      <c r="R99" s="720"/>
      <c r="S99" s="720"/>
      <c r="T99" s="720"/>
      <c r="U99" s="720"/>
      <c r="V99" s="720"/>
      <c r="W99" s="720"/>
      <c r="X99" s="720"/>
      <c r="Y99" s="720"/>
      <c r="Z99" s="720"/>
      <c r="AA99" s="720"/>
      <c r="AB99" s="720"/>
      <c r="AC99" s="720"/>
      <c r="AD99" s="720"/>
      <c r="AG99" s="722"/>
    </row>
    <row r="100" spans="1:33" ht="18" customHeight="1" x14ac:dyDescent="0.2">
      <c r="A100" s="719"/>
      <c r="B100" s="719"/>
      <c r="C100" s="719"/>
      <c r="D100" s="719"/>
      <c r="E100" s="719"/>
      <c r="F100" s="1008"/>
      <c r="G100" s="720"/>
      <c r="H100" s="720"/>
      <c r="I100" s="720"/>
      <c r="J100" s="720"/>
      <c r="K100" s="720"/>
      <c r="L100" s="720"/>
      <c r="M100" s="720"/>
      <c r="N100" s="720"/>
      <c r="O100" s="720"/>
      <c r="P100" s="720"/>
      <c r="Q100" s="720"/>
      <c r="R100" s="720"/>
      <c r="S100" s="720"/>
      <c r="T100" s="720"/>
      <c r="U100" s="720"/>
      <c r="V100" s="720"/>
      <c r="W100" s="720"/>
      <c r="X100" s="720"/>
      <c r="Y100" s="720"/>
      <c r="Z100" s="720"/>
      <c r="AA100" s="720"/>
      <c r="AB100" s="720"/>
      <c r="AC100" s="720"/>
      <c r="AD100" s="720"/>
      <c r="AG100" s="722"/>
    </row>
    <row r="101" spans="1:33" ht="18" customHeight="1" x14ac:dyDescent="0.2">
      <c r="A101" s="719"/>
      <c r="B101" s="719"/>
      <c r="C101" s="719"/>
      <c r="D101" s="719"/>
      <c r="E101" s="719"/>
      <c r="F101" s="1008"/>
      <c r="G101" s="720"/>
      <c r="H101" s="720"/>
      <c r="I101" s="720"/>
      <c r="J101" s="720"/>
      <c r="K101" s="720"/>
      <c r="L101" s="720"/>
      <c r="M101" s="720"/>
      <c r="N101" s="720"/>
      <c r="O101" s="720"/>
      <c r="P101" s="720"/>
      <c r="Q101" s="720"/>
      <c r="R101" s="720"/>
      <c r="S101" s="720"/>
      <c r="T101" s="720"/>
      <c r="U101" s="720"/>
      <c r="V101" s="720"/>
      <c r="W101" s="720"/>
      <c r="X101" s="720"/>
      <c r="Y101" s="720"/>
      <c r="Z101" s="720"/>
      <c r="AA101" s="720"/>
      <c r="AB101" s="720"/>
      <c r="AC101" s="720"/>
      <c r="AD101" s="720"/>
      <c r="AG101" s="722"/>
    </row>
    <row r="102" spans="1:33" ht="18" customHeight="1" x14ac:dyDescent="0.2">
      <c r="A102" s="719"/>
      <c r="B102" s="719"/>
      <c r="C102" s="719"/>
      <c r="D102" s="719"/>
      <c r="E102" s="719"/>
      <c r="F102" s="1008"/>
      <c r="G102" s="720"/>
      <c r="H102" s="720"/>
      <c r="I102" s="720"/>
      <c r="J102" s="720"/>
      <c r="K102" s="720"/>
      <c r="L102" s="720"/>
      <c r="M102" s="720"/>
      <c r="N102" s="720"/>
      <c r="O102" s="720"/>
      <c r="P102" s="720"/>
      <c r="Q102" s="720"/>
      <c r="R102" s="720"/>
      <c r="S102" s="720"/>
      <c r="T102" s="720"/>
      <c r="U102" s="720"/>
      <c r="V102" s="720"/>
      <c r="W102" s="720"/>
      <c r="X102" s="720"/>
      <c r="Y102" s="720"/>
      <c r="Z102" s="720"/>
      <c r="AA102" s="720"/>
      <c r="AB102" s="720"/>
      <c r="AC102" s="720"/>
      <c r="AD102" s="720"/>
      <c r="AG102" s="722"/>
    </row>
    <row r="103" spans="1:33" ht="18" customHeight="1" x14ac:dyDescent="0.2">
      <c r="A103" s="719"/>
      <c r="B103" s="719"/>
      <c r="C103" s="719"/>
      <c r="D103" s="719"/>
      <c r="E103" s="719"/>
      <c r="F103" s="1008"/>
      <c r="G103" s="720"/>
      <c r="H103" s="720"/>
      <c r="I103" s="720"/>
      <c r="J103" s="720"/>
      <c r="K103" s="720"/>
      <c r="L103" s="720"/>
      <c r="M103" s="720"/>
      <c r="N103" s="720"/>
      <c r="O103" s="720"/>
      <c r="P103" s="720"/>
      <c r="Q103" s="720"/>
      <c r="R103" s="720"/>
      <c r="S103" s="720"/>
      <c r="T103" s="720"/>
      <c r="U103" s="720"/>
      <c r="V103" s="720"/>
      <c r="W103" s="720"/>
      <c r="X103" s="720"/>
      <c r="Y103" s="720"/>
      <c r="Z103" s="720"/>
      <c r="AA103" s="720"/>
      <c r="AB103" s="720"/>
      <c r="AC103" s="720"/>
      <c r="AD103" s="720"/>
      <c r="AG103" s="722"/>
    </row>
    <row r="104" spans="1:33" ht="18" customHeight="1" x14ac:dyDescent="0.2">
      <c r="A104" s="719"/>
      <c r="B104" s="719"/>
      <c r="C104" s="719"/>
      <c r="D104" s="719"/>
      <c r="E104" s="719"/>
      <c r="F104" s="1008"/>
      <c r="G104" s="720"/>
      <c r="H104" s="720"/>
      <c r="I104" s="720"/>
      <c r="J104" s="720"/>
      <c r="K104" s="720"/>
      <c r="L104" s="720"/>
      <c r="M104" s="720"/>
      <c r="N104" s="720"/>
      <c r="O104" s="720"/>
      <c r="P104" s="720"/>
      <c r="Q104" s="720"/>
      <c r="R104" s="720"/>
      <c r="S104" s="720"/>
      <c r="T104" s="720"/>
      <c r="U104" s="720"/>
      <c r="V104" s="720"/>
      <c r="W104" s="720"/>
      <c r="X104" s="720"/>
      <c r="Y104" s="720"/>
      <c r="Z104" s="720"/>
      <c r="AA104" s="720"/>
      <c r="AB104" s="720"/>
      <c r="AC104" s="720"/>
      <c r="AD104" s="720"/>
      <c r="AG104" s="722"/>
    </row>
    <row r="105" spans="1:33" ht="18" customHeight="1" x14ac:dyDescent="0.2">
      <c r="A105" s="719"/>
      <c r="B105" s="719"/>
      <c r="C105" s="719"/>
      <c r="D105" s="719"/>
      <c r="E105" s="719"/>
      <c r="F105" s="1008"/>
      <c r="G105" s="720"/>
      <c r="H105" s="720"/>
      <c r="I105" s="720"/>
      <c r="J105" s="720"/>
      <c r="K105" s="720"/>
      <c r="L105" s="720"/>
      <c r="M105" s="720"/>
      <c r="N105" s="720"/>
      <c r="O105" s="720"/>
      <c r="P105" s="720"/>
      <c r="Q105" s="720"/>
      <c r="R105" s="720"/>
      <c r="S105" s="720"/>
      <c r="T105" s="720"/>
      <c r="U105" s="720"/>
      <c r="V105" s="720"/>
      <c r="W105" s="720"/>
      <c r="X105" s="720"/>
      <c r="Y105" s="720"/>
      <c r="Z105" s="720"/>
      <c r="AA105" s="720"/>
      <c r="AB105" s="720"/>
      <c r="AC105" s="720"/>
      <c r="AD105" s="720"/>
      <c r="AG105" s="722"/>
    </row>
    <row r="106" spans="1:33" ht="18" customHeight="1" x14ac:dyDescent="0.2">
      <c r="A106" s="719"/>
      <c r="B106" s="719"/>
      <c r="C106" s="719"/>
      <c r="D106" s="719"/>
      <c r="E106" s="719"/>
      <c r="F106" s="1008"/>
      <c r="G106" s="720"/>
      <c r="H106" s="720"/>
      <c r="I106" s="720"/>
      <c r="J106" s="720"/>
      <c r="K106" s="720"/>
      <c r="L106" s="720"/>
      <c r="M106" s="720"/>
      <c r="N106" s="720"/>
      <c r="O106" s="720"/>
      <c r="P106" s="720"/>
      <c r="Q106" s="720"/>
      <c r="R106" s="720"/>
      <c r="S106" s="720"/>
      <c r="T106" s="720"/>
      <c r="U106" s="720"/>
      <c r="V106" s="720"/>
      <c r="W106" s="720"/>
      <c r="X106" s="720"/>
      <c r="Y106" s="720"/>
      <c r="Z106" s="720"/>
      <c r="AA106" s="720"/>
      <c r="AB106" s="720"/>
      <c r="AC106" s="720"/>
      <c r="AD106" s="720"/>
      <c r="AG106" s="722"/>
    </row>
    <row r="107" spans="1:33" x14ac:dyDescent="0.2">
      <c r="A107" s="719"/>
      <c r="B107" s="719"/>
      <c r="C107" s="719"/>
      <c r="D107" s="719"/>
      <c r="E107" s="719"/>
      <c r="F107" s="1008"/>
      <c r="G107" s="720"/>
      <c r="H107" s="720"/>
      <c r="I107" s="720"/>
      <c r="J107" s="720"/>
      <c r="K107" s="720"/>
      <c r="L107" s="720"/>
      <c r="M107" s="720"/>
      <c r="N107" s="720"/>
      <c r="O107" s="720"/>
      <c r="P107" s="720"/>
      <c r="Q107" s="720"/>
      <c r="R107" s="720"/>
      <c r="S107" s="720"/>
      <c r="T107" s="720"/>
      <c r="U107" s="720"/>
      <c r="V107" s="720"/>
      <c r="W107" s="720"/>
      <c r="X107" s="720"/>
      <c r="Y107" s="720"/>
      <c r="Z107" s="720"/>
      <c r="AA107" s="720"/>
      <c r="AB107" s="720"/>
      <c r="AC107" s="720"/>
      <c r="AD107" s="720"/>
      <c r="AG107" s="722"/>
    </row>
    <row r="108" spans="1:33" x14ac:dyDescent="0.2">
      <c r="A108" s="719"/>
      <c r="B108" s="719"/>
      <c r="C108" s="719"/>
      <c r="D108" s="719"/>
      <c r="E108" s="719"/>
      <c r="F108" s="1008"/>
      <c r="G108" s="720"/>
      <c r="H108" s="720"/>
      <c r="I108" s="720"/>
      <c r="J108" s="720"/>
      <c r="K108" s="720"/>
      <c r="L108" s="720"/>
      <c r="M108" s="720"/>
      <c r="N108" s="720"/>
      <c r="O108" s="720"/>
      <c r="P108" s="720"/>
      <c r="Q108" s="720"/>
      <c r="R108" s="720"/>
      <c r="S108" s="720"/>
      <c r="T108" s="720"/>
      <c r="U108" s="720"/>
      <c r="V108" s="720"/>
      <c r="W108" s="720"/>
      <c r="X108" s="720"/>
      <c r="Y108" s="720"/>
      <c r="Z108" s="720"/>
      <c r="AA108" s="720"/>
      <c r="AB108" s="720"/>
      <c r="AC108" s="720"/>
      <c r="AD108" s="720"/>
      <c r="AG108" s="722"/>
    </row>
    <row r="109" spans="1:33" x14ac:dyDescent="0.2">
      <c r="A109" s="719"/>
      <c r="B109" s="719"/>
      <c r="C109" s="719"/>
      <c r="D109" s="719"/>
      <c r="E109" s="719"/>
      <c r="F109" s="1008"/>
      <c r="G109" s="720"/>
      <c r="H109" s="720"/>
      <c r="I109" s="720"/>
      <c r="J109" s="720"/>
      <c r="K109" s="720"/>
      <c r="L109" s="720"/>
      <c r="M109" s="720"/>
      <c r="N109" s="720"/>
      <c r="O109" s="720"/>
      <c r="P109" s="720"/>
      <c r="Q109" s="720"/>
      <c r="R109" s="720"/>
      <c r="S109" s="720"/>
      <c r="T109" s="720"/>
      <c r="U109" s="720"/>
      <c r="V109" s="720"/>
      <c r="W109" s="720"/>
      <c r="X109" s="720"/>
      <c r="Y109" s="720"/>
      <c r="Z109" s="720"/>
      <c r="AA109" s="720"/>
      <c r="AB109" s="720"/>
      <c r="AC109" s="720"/>
      <c r="AD109" s="720"/>
      <c r="AG109" s="722"/>
    </row>
    <row r="110" spans="1:33" x14ac:dyDescent="0.2">
      <c r="A110" s="719"/>
      <c r="B110" s="719"/>
      <c r="C110" s="719"/>
      <c r="D110" s="719"/>
      <c r="E110" s="719"/>
      <c r="F110" s="1008"/>
      <c r="G110" s="720"/>
      <c r="H110" s="720"/>
      <c r="I110" s="720"/>
      <c r="J110" s="720"/>
      <c r="K110" s="720"/>
      <c r="L110" s="720"/>
      <c r="M110" s="720"/>
      <c r="N110" s="720"/>
      <c r="O110" s="720"/>
      <c r="P110" s="720"/>
      <c r="Q110" s="720"/>
      <c r="R110" s="720"/>
      <c r="S110" s="720"/>
      <c r="T110" s="720"/>
      <c r="U110" s="720"/>
      <c r="V110" s="720"/>
      <c r="W110" s="720"/>
      <c r="X110" s="720"/>
      <c r="Y110" s="720"/>
      <c r="Z110" s="720"/>
      <c r="AA110" s="720"/>
      <c r="AB110" s="720"/>
      <c r="AC110" s="720"/>
      <c r="AD110" s="720"/>
      <c r="AG110" s="722"/>
    </row>
    <row r="111" spans="1:33" x14ac:dyDescent="0.2">
      <c r="A111" s="719"/>
      <c r="B111" s="719"/>
      <c r="C111" s="719"/>
      <c r="D111" s="719"/>
      <c r="E111" s="719"/>
      <c r="F111" s="1008"/>
      <c r="G111" s="720"/>
      <c r="H111" s="720"/>
      <c r="I111" s="720"/>
      <c r="J111" s="720"/>
      <c r="K111" s="720"/>
      <c r="L111" s="720"/>
      <c r="M111" s="720"/>
      <c r="N111" s="720"/>
      <c r="O111" s="720"/>
      <c r="P111" s="720"/>
      <c r="Q111" s="720"/>
      <c r="R111" s="720"/>
      <c r="S111" s="720"/>
      <c r="T111" s="720"/>
      <c r="U111" s="720"/>
      <c r="V111" s="720"/>
      <c r="W111" s="720"/>
      <c r="X111" s="720"/>
      <c r="Y111" s="720"/>
      <c r="Z111" s="720"/>
      <c r="AA111" s="720"/>
      <c r="AB111" s="720"/>
      <c r="AC111" s="720"/>
      <c r="AD111" s="720"/>
      <c r="AG111" s="722"/>
    </row>
    <row r="112" spans="1:33" x14ac:dyDescent="0.2">
      <c r="A112" s="719"/>
      <c r="B112" s="719"/>
      <c r="C112" s="719"/>
      <c r="D112" s="719"/>
      <c r="E112" s="719"/>
      <c r="F112" s="1008"/>
      <c r="G112" s="720"/>
      <c r="H112" s="720"/>
      <c r="I112" s="720"/>
      <c r="J112" s="720"/>
      <c r="K112" s="720"/>
      <c r="L112" s="720"/>
      <c r="M112" s="720"/>
      <c r="N112" s="720"/>
      <c r="O112" s="720"/>
      <c r="P112" s="720"/>
      <c r="Q112" s="720"/>
      <c r="R112" s="720"/>
      <c r="S112" s="720"/>
      <c r="T112" s="720"/>
      <c r="U112" s="720"/>
      <c r="V112" s="720"/>
      <c r="W112" s="720"/>
      <c r="X112" s="720"/>
      <c r="Y112" s="720"/>
      <c r="Z112" s="720"/>
      <c r="AA112" s="720"/>
      <c r="AB112" s="720"/>
      <c r="AC112" s="720"/>
      <c r="AD112" s="720"/>
      <c r="AG112" s="722"/>
    </row>
    <row r="113" spans="1:33" x14ac:dyDescent="0.2">
      <c r="A113" s="719"/>
      <c r="B113" s="719"/>
      <c r="C113" s="719"/>
      <c r="D113" s="719"/>
      <c r="E113" s="719"/>
      <c r="F113" s="1008"/>
      <c r="G113" s="720"/>
      <c r="H113" s="720"/>
      <c r="I113" s="720"/>
      <c r="J113" s="720"/>
      <c r="K113" s="720"/>
      <c r="L113" s="720"/>
      <c r="M113" s="720"/>
      <c r="N113" s="720"/>
      <c r="O113" s="720"/>
      <c r="P113" s="720"/>
      <c r="Q113" s="720"/>
      <c r="R113" s="720"/>
      <c r="S113" s="720"/>
      <c r="T113" s="720"/>
      <c r="U113" s="720"/>
      <c r="V113" s="720"/>
      <c r="W113" s="720"/>
      <c r="X113" s="720"/>
      <c r="Y113" s="720"/>
      <c r="Z113" s="720"/>
      <c r="AA113" s="720"/>
      <c r="AB113" s="720"/>
      <c r="AC113" s="720"/>
      <c r="AD113" s="720"/>
      <c r="AG113" s="722"/>
    </row>
    <row r="114" spans="1:33" x14ac:dyDescent="0.2">
      <c r="A114" s="719"/>
      <c r="B114" s="719"/>
      <c r="C114" s="719"/>
      <c r="D114" s="719"/>
      <c r="E114" s="719"/>
      <c r="F114" s="1008"/>
      <c r="G114" s="720"/>
      <c r="H114" s="720"/>
      <c r="I114" s="720"/>
      <c r="J114" s="720"/>
      <c r="K114" s="720"/>
      <c r="L114" s="720"/>
      <c r="M114" s="720"/>
      <c r="N114" s="720"/>
      <c r="O114" s="720"/>
      <c r="P114" s="720"/>
      <c r="Q114" s="720"/>
      <c r="R114" s="720"/>
      <c r="S114" s="720"/>
      <c r="T114" s="720"/>
      <c r="U114" s="720"/>
      <c r="V114" s="720"/>
      <c r="W114" s="720"/>
      <c r="X114" s="720"/>
      <c r="Y114" s="720"/>
      <c r="Z114" s="720"/>
      <c r="AA114" s="720"/>
      <c r="AB114" s="720"/>
      <c r="AC114" s="720"/>
      <c r="AD114" s="720"/>
      <c r="AG114" s="722"/>
    </row>
    <row r="115" spans="1:33" x14ac:dyDescent="0.2">
      <c r="A115" s="719"/>
      <c r="B115" s="719"/>
      <c r="C115" s="719"/>
      <c r="D115" s="719"/>
      <c r="E115" s="719"/>
      <c r="F115" s="1008"/>
      <c r="G115" s="720"/>
      <c r="H115" s="720"/>
      <c r="I115" s="720"/>
      <c r="J115" s="720"/>
      <c r="K115" s="720"/>
      <c r="L115" s="720"/>
      <c r="M115" s="720"/>
      <c r="N115" s="720"/>
      <c r="O115" s="720"/>
      <c r="P115" s="720"/>
      <c r="Q115" s="720"/>
      <c r="R115" s="720"/>
      <c r="S115" s="720"/>
      <c r="T115" s="720"/>
      <c r="U115" s="720"/>
      <c r="V115" s="720"/>
      <c r="W115" s="720"/>
      <c r="X115" s="720"/>
      <c r="Y115" s="720"/>
      <c r="Z115" s="720"/>
      <c r="AA115" s="720"/>
      <c r="AB115" s="720"/>
      <c r="AC115" s="720"/>
      <c r="AD115" s="720"/>
      <c r="AG115" s="722"/>
    </row>
    <row r="116" spans="1:33" x14ac:dyDescent="0.2">
      <c r="A116" s="719"/>
      <c r="B116" s="719"/>
      <c r="C116" s="719"/>
      <c r="D116" s="719"/>
      <c r="E116" s="719"/>
      <c r="F116" s="1008"/>
      <c r="G116" s="720"/>
      <c r="H116" s="720"/>
      <c r="I116" s="720"/>
      <c r="J116" s="720"/>
      <c r="K116" s="720"/>
      <c r="L116" s="720"/>
      <c r="M116" s="720"/>
      <c r="N116" s="720"/>
      <c r="O116" s="720"/>
      <c r="P116" s="720"/>
      <c r="Q116" s="720"/>
      <c r="R116" s="720"/>
      <c r="S116" s="720"/>
      <c r="T116" s="720"/>
      <c r="U116" s="720"/>
      <c r="V116" s="720"/>
      <c r="W116" s="720"/>
      <c r="X116" s="720"/>
      <c r="Y116" s="720"/>
      <c r="Z116" s="720"/>
      <c r="AA116" s="720"/>
      <c r="AB116" s="720"/>
      <c r="AC116" s="720"/>
      <c r="AD116" s="720"/>
      <c r="AG116" s="722"/>
    </row>
    <row r="117" spans="1:33" x14ac:dyDescent="0.2">
      <c r="A117" s="719"/>
      <c r="B117" s="719"/>
      <c r="C117" s="719"/>
      <c r="D117" s="719"/>
      <c r="E117" s="719"/>
      <c r="F117" s="1008"/>
      <c r="G117" s="720"/>
      <c r="H117" s="720"/>
      <c r="I117" s="720"/>
      <c r="J117" s="720"/>
      <c r="K117" s="720"/>
      <c r="L117" s="720"/>
      <c r="M117" s="720"/>
      <c r="N117" s="720"/>
      <c r="O117" s="720"/>
      <c r="P117" s="720"/>
      <c r="Q117" s="720"/>
      <c r="R117" s="720"/>
      <c r="S117" s="720"/>
      <c r="T117" s="720"/>
      <c r="U117" s="720"/>
      <c r="V117" s="720"/>
      <c r="W117" s="720"/>
      <c r="X117" s="720"/>
      <c r="Y117" s="720"/>
      <c r="Z117" s="720"/>
      <c r="AA117" s="720"/>
      <c r="AB117" s="720"/>
      <c r="AC117" s="720"/>
      <c r="AD117" s="720"/>
      <c r="AG117" s="722"/>
    </row>
    <row r="118" spans="1:33" x14ac:dyDescent="0.2">
      <c r="A118" s="719"/>
      <c r="B118" s="719"/>
      <c r="C118" s="719"/>
      <c r="D118" s="719"/>
      <c r="E118" s="719"/>
      <c r="F118" s="1008"/>
      <c r="G118" s="720"/>
      <c r="H118" s="720"/>
      <c r="I118" s="720"/>
      <c r="J118" s="720"/>
      <c r="K118" s="720"/>
      <c r="L118" s="720"/>
      <c r="M118" s="720"/>
      <c r="N118" s="720"/>
      <c r="O118" s="720"/>
      <c r="P118" s="720"/>
      <c r="Q118" s="720"/>
      <c r="R118" s="720"/>
      <c r="S118" s="720"/>
      <c r="T118" s="720"/>
      <c r="U118" s="720"/>
      <c r="V118" s="720"/>
      <c r="W118" s="720"/>
      <c r="X118" s="720"/>
      <c r="Y118" s="720"/>
      <c r="Z118" s="720"/>
      <c r="AA118" s="720"/>
      <c r="AB118" s="720"/>
      <c r="AC118" s="720"/>
      <c r="AD118" s="720"/>
      <c r="AG118" s="722"/>
    </row>
    <row r="119" spans="1:33" x14ac:dyDescent="0.2">
      <c r="A119" s="719"/>
      <c r="B119" s="719"/>
      <c r="C119" s="719"/>
      <c r="D119" s="719"/>
      <c r="E119" s="719"/>
      <c r="F119" s="1008"/>
      <c r="G119" s="720"/>
      <c r="H119" s="720"/>
      <c r="I119" s="720"/>
      <c r="J119" s="720"/>
      <c r="K119" s="720"/>
      <c r="L119" s="720"/>
      <c r="M119" s="720"/>
      <c r="N119" s="720"/>
      <c r="O119" s="720"/>
      <c r="P119" s="720"/>
      <c r="Q119" s="720"/>
      <c r="R119" s="720"/>
      <c r="S119" s="720"/>
      <c r="T119" s="720"/>
      <c r="U119" s="720"/>
      <c r="V119" s="720"/>
      <c r="W119" s="720"/>
      <c r="X119" s="720"/>
      <c r="Y119" s="720"/>
      <c r="Z119" s="720"/>
      <c r="AA119" s="720"/>
      <c r="AB119" s="720"/>
      <c r="AC119" s="720"/>
      <c r="AD119" s="720"/>
      <c r="AG119" s="722"/>
    </row>
    <row r="120" spans="1:33" x14ac:dyDescent="0.2">
      <c r="A120" s="719"/>
      <c r="B120" s="719"/>
      <c r="C120" s="719"/>
      <c r="D120" s="719"/>
      <c r="E120" s="719"/>
      <c r="F120" s="1008"/>
      <c r="G120" s="720"/>
      <c r="H120" s="720"/>
      <c r="I120" s="720"/>
      <c r="J120" s="720"/>
      <c r="K120" s="720"/>
      <c r="L120" s="720"/>
      <c r="M120" s="720"/>
      <c r="N120" s="720"/>
      <c r="O120" s="720"/>
      <c r="P120" s="720"/>
      <c r="Q120" s="720"/>
      <c r="R120" s="720"/>
      <c r="S120" s="720"/>
      <c r="T120" s="720"/>
      <c r="U120" s="720"/>
      <c r="V120" s="720"/>
      <c r="W120" s="720"/>
      <c r="X120" s="720"/>
      <c r="Y120" s="720"/>
      <c r="Z120" s="720"/>
      <c r="AA120" s="720"/>
      <c r="AB120" s="720"/>
      <c r="AC120" s="720"/>
      <c r="AD120" s="720"/>
      <c r="AG120" s="722"/>
    </row>
    <row r="121" spans="1:33" x14ac:dyDescent="0.2">
      <c r="A121" s="719"/>
      <c r="B121" s="719"/>
      <c r="C121" s="719"/>
      <c r="D121" s="719"/>
      <c r="E121" s="719"/>
      <c r="F121" s="1008"/>
      <c r="G121" s="720"/>
      <c r="H121" s="720"/>
      <c r="I121" s="720"/>
      <c r="J121" s="720"/>
      <c r="K121" s="720"/>
      <c r="L121" s="720"/>
      <c r="M121" s="720"/>
      <c r="N121" s="720"/>
      <c r="O121" s="720"/>
      <c r="P121" s="720"/>
      <c r="Q121" s="720"/>
      <c r="R121" s="720"/>
      <c r="S121" s="720"/>
      <c r="T121" s="720"/>
      <c r="U121" s="720"/>
      <c r="V121" s="720"/>
      <c r="W121" s="720"/>
      <c r="X121" s="720"/>
      <c r="Y121" s="720"/>
      <c r="Z121" s="720"/>
      <c r="AA121" s="720"/>
      <c r="AB121" s="720"/>
      <c r="AC121" s="720"/>
      <c r="AD121" s="720"/>
      <c r="AG121" s="722"/>
    </row>
    <row r="122" spans="1:33" x14ac:dyDescent="0.2">
      <c r="A122" s="719"/>
      <c r="B122" s="719"/>
      <c r="C122" s="719"/>
      <c r="D122" s="719"/>
      <c r="E122" s="719"/>
      <c r="F122" s="1008"/>
      <c r="G122" s="720"/>
      <c r="H122" s="720"/>
      <c r="I122" s="720"/>
      <c r="J122" s="720"/>
      <c r="K122" s="720"/>
      <c r="L122" s="720"/>
      <c r="M122" s="720"/>
      <c r="N122" s="720"/>
      <c r="O122" s="720"/>
      <c r="P122" s="720"/>
      <c r="Q122" s="720"/>
      <c r="R122" s="720"/>
      <c r="S122" s="720"/>
      <c r="T122" s="720"/>
      <c r="U122" s="720"/>
      <c r="V122" s="720"/>
      <c r="W122" s="720"/>
      <c r="X122" s="720"/>
      <c r="Y122" s="720"/>
      <c r="Z122" s="720"/>
      <c r="AA122" s="720"/>
      <c r="AB122" s="720"/>
      <c r="AC122" s="720"/>
      <c r="AD122" s="720"/>
      <c r="AG122" s="722"/>
    </row>
    <row r="123" spans="1:33" x14ac:dyDescent="0.2">
      <c r="A123" s="719"/>
      <c r="B123" s="719"/>
      <c r="C123" s="719"/>
      <c r="D123" s="719"/>
      <c r="E123" s="719"/>
      <c r="F123" s="1008"/>
      <c r="G123" s="720"/>
      <c r="H123" s="720"/>
      <c r="I123" s="720"/>
      <c r="J123" s="720"/>
      <c r="K123" s="720"/>
      <c r="L123" s="720"/>
      <c r="M123" s="720"/>
      <c r="N123" s="720"/>
      <c r="O123" s="720"/>
      <c r="P123" s="720"/>
      <c r="Q123" s="720"/>
      <c r="R123" s="720"/>
      <c r="S123" s="720"/>
      <c r="T123" s="720"/>
      <c r="U123" s="720"/>
      <c r="V123" s="720"/>
      <c r="W123" s="720"/>
      <c r="X123" s="720"/>
      <c r="Y123" s="720"/>
      <c r="Z123" s="720"/>
      <c r="AA123" s="720"/>
      <c r="AB123" s="720"/>
      <c r="AC123" s="720"/>
      <c r="AD123" s="720"/>
      <c r="AG123" s="722"/>
    </row>
    <row r="124" spans="1:33" x14ac:dyDescent="0.2">
      <c r="A124" s="719"/>
      <c r="B124" s="719"/>
      <c r="C124" s="719"/>
      <c r="D124" s="719"/>
      <c r="E124" s="719"/>
      <c r="F124" s="1008"/>
      <c r="G124" s="720"/>
      <c r="H124" s="720"/>
      <c r="I124" s="720"/>
      <c r="J124" s="720"/>
      <c r="K124" s="720"/>
      <c r="L124" s="720"/>
      <c r="M124" s="720"/>
      <c r="N124" s="720"/>
      <c r="O124" s="720"/>
      <c r="P124" s="720"/>
      <c r="Q124" s="720"/>
      <c r="R124" s="720"/>
      <c r="S124" s="720"/>
      <c r="T124" s="720"/>
      <c r="U124" s="720"/>
      <c r="V124" s="720"/>
      <c r="W124" s="720"/>
      <c r="X124" s="720"/>
      <c r="Y124" s="720"/>
      <c r="Z124" s="720"/>
      <c r="AA124" s="720"/>
      <c r="AB124" s="720"/>
      <c r="AC124" s="720"/>
      <c r="AD124" s="720"/>
      <c r="AG124" s="722"/>
    </row>
    <row r="125" spans="1:33" x14ac:dyDescent="0.2">
      <c r="A125" s="719"/>
      <c r="B125" s="719"/>
      <c r="C125" s="719"/>
      <c r="D125" s="719"/>
      <c r="E125" s="719"/>
      <c r="F125" s="1008"/>
      <c r="G125" s="720"/>
      <c r="H125" s="720"/>
      <c r="I125" s="720"/>
      <c r="J125" s="720"/>
      <c r="K125" s="720"/>
      <c r="L125" s="720"/>
      <c r="M125" s="720"/>
      <c r="N125" s="720"/>
      <c r="O125" s="720"/>
      <c r="P125" s="720"/>
      <c r="Q125" s="720"/>
      <c r="R125" s="720"/>
      <c r="S125" s="720"/>
      <c r="T125" s="720"/>
      <c r="U125" s="720"/>
      <c r="V125" s="720"/>
      <c r="W125" s="720"/>
      <c r="X125" s="720"/>
      <c r="Y125" s="720"/>
      <c r="Z125" s="720"/>
      <c r="AA125" s="720"/>
      <c r="AB125" s="720"/>
      <c r="AC125" s="720"/>
      <c r="AD125" s="720"/>
      <c r="AG125" s="722"/>
    </row>
    <row r="126" spans="1:33" x14ac:dyDescent="0.2">
      <c r="A126" s="719"/>
      <c r="B126" s="719"/>
      <c r="C126" s="719"/>
      <c r="D126" s="719"/>
      <c r="E126" s="719"/>
      <c r="F126" s="1008"/>
      <c r="G126" s="720"/>
      <c r="H126" s="720"/>
      <c r="I126" s="720"/>
      <c r="J126" s="720"/>
      <c r="K126" s="720"/>
      <c r="L126" s="720"/>
      <c r="M126" s="720"/>
      <c r="N126" s="720"/>
      <c r="O126" s="720"/>
      <c r="P126" s="720"/>
      <c r="Q126" s="720"/>
      <c r="R126" s="720"/>
      <c r="S126" s="720"/>
      <c r="T126" s="720"/>
      <c r="U126" s="720"/>
      <c r="V126" s="720"/>
      <c r="W126" s="720"/>
      <c r="X126" s="720"/>
      <c r="Y126" s="720"/>
      <c r="Z126" s="720"/>
      <c r="AA126" s="720"/>
      <c r="AB126" s="720"/>
      <c r="AC126" s="720"/>
      <c r="AD126" s="720"/>
      <c r="AG126" s="722"/>
    </row>
    <row r="127" spans="1:33" x14ac:dyDescent="0.2">
      <c r="A127" s="719"/>
      <c r="B127" s="719"/>
      <c r="C127" s="719"/>
      <c r="D127" s="719"/>
      <c r="E127" s="719"/>
      <c r="F127" s="1008"/>
      <c r="G127" s="720"/>
      <c r="H127" s="720"/>
      <c r="I127" s="720"/>
      <c r="J127" s="720"/>
      <c r="K127" s="720"/>
      <c r="L127" s="720"/>
      <c r="M127" s="720"/>
      <c r="N127" s="720"/>
      <c r="O127" s="720"/>
      <c r="P127" s="720"/>
      <c r="Q127" s="720"/>
      <c r="R127" s="720"/>
      <c r="S127" s="720"/>
      <c r="T127" s="720"/>
      <c r="U127" s="720"/>
      <c r="V127" s="720"/>
      <c r="W127" s="720"/>
      <c r="X127" s="720"/>
      <c r="Y127" s="720"/>
      <c r="Z127" s="720"/>
      <c r="AA127" s="720"/>
      <c r="AB127" s="720"/>
      <c r="AC127" s="720"/>
      <c r="AD127" s="720"/>
      <c r="AG127" s="722"/>
    </row>
    <row r="128" spans="1:33" x14ac:dyDescent="0.2">
      <c r="A128" s="719"/>
      <c r="B128" s="719"/>
      <c r="C128" s="719"/>
      <c r="D128" s="719"/>
      <c r="E128" s="719"/>
      <c r="F128" s="1008"/>
      <c r="G128" s="720"/>
      <c r="H128" s="720"/>
      <c r="I128" s="720"/>
      <c r="J128" s="720"/>
      <c r="K128" s="720"/>
      <c r="L128" s="720"/>
      <c r="M128" s="720"/>
      <c r="N128" s="720"/>
      <c r="O128" s="720"/>
      <c r="P128" s="720"/>
      <c r="Q128" s="720"/>
      <c r="R128" s="720"/>
      <c r="S128" s="720"/>
      <c r="T128" s="720"/>
      <c r="U128" s="720"/>
      <c r="V128" s="720"/>
      <c r="W128" s="720"/>
      <c r="X128" s="720"/>
      <c r="Y128" s="720"/>
      <c r="Z128" s="720"/>
      <c r="AA128" s="720"/>
      <c r="AB128" s="720"/>
      <c r="AC128" s="720"/>
      <c r="AD128" s="720"/>
      <c r="AG128" s="722"/>
    </row>
    <row r="129" spans="1:33" x14ac:dyDescent="0.2">
      <c r="A129" s="719"/>
      <c r="B129" s="719"/>
      <c r="C129" s="719"/>
      <c r="D129" s="719"/>
      <c r="E129" s="719"/>
      <c r="F129" s="1008"/>
      <c r="G129" s="720"/>
      <c r="H129" s="720"/>
      <c r="I129" s="720"/>
      <c r="J129" s="720"/>
      <c r="K129" s="720"/>
      <c r="L129" s="720"/>
      <c r="M129" s="720"/>
      <c r="N129" s="720"/>
      <c r="O129" s="720"/>
      <c r="P129" s="720"/>
      <c r="Q129" s="720"/>
      <c r="R129" s="720"/>
      <c r="S129" s="720"/>
      <c r="T129" s="720"/>
      <c r="U129" s="720"/>
      <c r="V129" s="720"/>
      <c r="W129" s="720"/>
      <c r="X129" s="720"/>
      <c r="Y129" s="720"/>
      <c r="Z129" s="720"/>
      <c r="AA129" s="720"/>
      <c r="AB129" s="720"/>
      <c r="AC129" s="720"/>
      <c r="AD129" s="720"/>
      <c r="AG129" s="722"/>
    </row>
    <row r="130" spans="1:33" x14ac:dyDescent="0.2">
      <c r="A130" s="719"/>
      <c r="B130" s="719"/>
      <c r="C130" s="719"/>
      <c r="D130" s="719"/>
      <c r="E130" s="719"/>
      <c r="F130" s="1008"/>
      <c r="G130" s="720"/>
      <c r="H130" s="720"/>
      <c r="I130" s="720"/>
      <c r="J130" s="720"/>
      <c r="K130" s="720"/>
      <c r="L130" s="720"/>
      <c r="M130" s="720"/>
      <c r="N130" s="720"/>
      <c r="O130" s="720"/>
      <c r="P130" s="720"/>
      <c r="Q130" s="720"/>
      <c r="R130" s="720"/>
      <c r="S130" s="720"/>
      <c r="T130" s="720"/>
      <c r="U130" s="720"/>
      <c r="V130" s="720"/>
      <c r="W130" s="720"/>
      <c r="X130" s="720"/>
      <c r="Y130" s="720"/>
      <c r="Z130" s="720"/>
      <c r="AA130" s="720"/>
      <c r="AB130" s="720"/>
      <c r="AC130" s="720"/>
      <c r="AD130" s="720"/>
      <c r="AG130" s="722"/>
    </row>
    <row r="131" spans="1:33" x14ac:dyDescent="0.2">
      <c r="A131" s="719"/>
      <c r="B131" s="719"/>
      <c r="C131" s="719"/>
      <c r="D131" s="719"/>
      <c r="E131" s="719"/>
      <c r="F131" s="1008"/>
      <c r="G131" s="720"/>
      <c r="H131" s="720"/>
      <c r="I131" s="720"/>
      <c r="J131" s="720"/>
      <c r="K131" s="720"/>
      <c r="L131" s="720"/>
      <c r="M131" s="720"/>
      <c r="N131" s="720"/>
      <c r="O131" s="720"/>
      <c r="P131" s="720"/>
      <c r="Q131" s="720"/>
      <c r="R131" s="720"/>
      <c r="S131" s="720"/>
      <c r="T131" s="720"/>
      <c r="U131" s="720"/>
      <c r="V131" s="720"/>
      <c r="W131" s="720"/>
      <c r="X131" s="720"/>
      <c r="Y131" s="720"/>
      <c r="Z131" s="720"/>
      <c r="AA131" s="720"/>
      <c r="AB131" s="720"/>
      <c r="AC131" s="720"/>
      <c r="AD131" s="720"/>
      <c r="AG131" s="722"/>
    </row>
    <row r="132" spans="1:33" x14ac:dyDescent="0.2">
      <c r="A132" s="719"/>
      <c r="B132" s="719"/>
      <c r="C132" s="719"/>
      <c r="D132" s="719"/>
      <c r="E132" s="719"/>
      <c r="F132" s="1008"/>
      <c r="G132" s="720"/>
      <c r="H132" s="720"/>
      <c r="I132" s="720"/>
      <c r="J132" s="720"/>
      <c r="K132" s="720"/>
      <c r="L132" s="720"/>
      <c r="M132" s="720"/>
      <c r="N132" s="720"/>
      <c r="O132" s="720"/>
      <c r="P132" s="720"/>
      <c r="Q132" s="720"/>
      <c r="R132" s="720"/>
      <c r="S132" s="720"/>
      <c r="T132" s="720"/>
      <c r="U132" s="720"/>
      <c r="V132" s="720"/>
      <c r="W132" s="720"/>
      <c r="X132" s="720"/>
      <c r="Y132" s="720"/>
      <c r="Z132" s="720"/>
      <c r="AA132" s="720"/>
      <c r="AB132" s="720"/>
      <c r="AC132" s="720"/>
      <c r="AD132" s="720"/>
      <c r="AG132" s="722"/>
    </row>
    <row r="133" spans="1:33" x14ac:dyDescent="0.2">
      <c r="A133" s="719"/>
      <c r="B133" s="719"/>
      <c r="C133" s="719"/>
      <c r="D133" s="719"/>
      <c r="E133" s="719"/>
      <c r="F133" s="1008"/>
      <c r="G133" s="720"/>
      <c r="H133" s="720"/>
      <c r="I133" s="720"/>
      <c r="J133" s="720"/>
      <c r="K133" s="720"/>
      <c r="L133" s="720"/>
      <c r="M133" s="720"/>
      <c r="N133" s="720"/>
      <c r="O133" s="720"/>
      <c r="P133" s="720"/>
      <c r="Q133" s="720"/>
      <c r="R133" s="720"/>
      <c r="S133" s="720"/>
      <c r="T133" s="720"/>
      <c r="U133" s="720"/>
      <c r="V133" s="720"/>
      <c r="W133" s="720"/>
      <c r="X133" s="720"/>
      <c r="Y133" s="720"/>
      <c r="Z133" s="720"/>
      <c r="AA133" s="720"/>
      <c r="AB133" s="720"/>
      <c r="AC133" s="720"/>
      <c r="AD133" s="720"/>
      <c r="AG133" s="722"/>
    </row>
    <row r="134" spans="1:33" x14ac:dyDescent="0.2">
      <c r="A134" s="719"/>
      <c r="B134" s="719"/>
      <c r="C134" s="719"/>
      <c r="D134" s="719"/>
      <c r="E134" s="719"/>
      <c r="F134" s="1008"/>
      <c r="G134" s="720"/>
      <c r="H134" s="720"/>
      <c r="I134" s="720"/>
      <c r="J134" s="720"/>
      <c r="K134" s="720"/>
      <c r="L134" s="720"/>
      <c r="M134" s="720"/>
      <c r="N134" s="720"/>
      <c r="O134" s="720"/>
      <c r="P134" s="720"/>
      <c r="Q134" s="720"/>
      <c r="R134" s="720"/>
      <c r="S134" s="720"/>
      <c r="T134" s="720"/>
      <c r="U134" s="720"/>
      <c r="V134" s="720"/>
      <c r="W134" s="720"/>
      <c r="X134" s="720"/>
      <c r="Y134" s="720"/>
      <c r="Z134" s="720"/>
      <c r="AA134" s="720"/>
      <c r="AB134" s="720"/>
      <c r="AC134" s="720"/>
      <c r="AD134" s="720"/>
      <c r="AG134" s="722"/>
    </row>
    <row r="135" spans="1:33" x14ac:dyDescent="0.2">
      <c r="A135" s="719"/>
      <c r="B135" s="719"/>
      <c r="C135" s="719"/>
      <c r="D135" s="719"/>
      <c r="E135" s="719"/>
      <c r="F135" s="1008"/>
      <c r="G135" s="720"/>
      <c r="H135" s="720"/>
      <c r="I135" s="720"/>
      <c r="J135" s="720"/>
      <c r="K135" s="720"/>
      <c r="L135" s="720"/>
      <c r="M135" s="720"/>
      <c r="N135" s="720"/>
      <c r="O135" s="720"/>
      <c r="P135" s="720"/>
      <c r="Q135" s="720"/>
      <c r="R135" s="720"/>
      <c r="S135" s="720"/>
      <c r="T135" s="720"/>
      <c r="U135" s="720"/>
      <c r="V135" s="720"/>
      <c r="W135" s="720"/>
      <c r="X135" s="720"/>
      <c r="Y135" s="720"/>
      <c r="Z135" s="720"/>
      <c r="AA135" s="720"/>
      <c r="AB135" s="720"/>
      <c r="AC135" s="720"/>
      <c r="AD135" s="720"/>
      <c r="AG135" s="722"/>
    </row>
    <row r="136" spans="1:33" x14ac:dyDescent="0.2">
      <c r="A136" s="719"/>
      <c r="B136" s="719"/>
      <c r="C136" s="719"/>
      <c r="D136" s="719"/>
      <c r="E136" s="719"/>
      <c r="F136" s="1008"/>
      <c r="G136" s="720"/>
      <c r="H136" s="720"/>
      <c r="I136" s="720"/>
      <c r="J136" s="720"/>
      <c r="K136" s="720"/>
      <c r="L136" s="720"/>
      <c r="M136" s="720"/>
      <c r="N136" s="720"/>
      <c r="O136" s="720"/>
      <c r="P136" s="720"/>
      <c r="Q136" s="720"/>
      <c r="R136" s="720"/>
      <c r="S136" s="720"/>
      <c r="T136" s="720"/>
      <c r="U136" s="720"/>
      <c r="V136" s="720"/>
      <c r="W136" s="720"/>
      <c r="X136" s="720"/>
      <c r="Y136" s="720"/>
      <c r="Z136" s="720"/>
      <c r="AA136" s="720"/>
      <c r="AB136" s="720"/>
      <c r="AC136" s="720"/>
      <c r="AD136" s="720"/>
      <c r="AG136" s="722"/>
    </row>
    <row r="137" spans="1:33" x14ac:dyDescent="0.2">
      <c r="A137" s="719"/>
      <c r="B137" s="719"/>
      <c r="C137" s="719"/>
      <c r="D137" s="719"/>
      <c r="E137" s="719"/>
      <c r="F137" s="1008"/>
      <c r="G137" s="720"/>
      <c r="H137" s="720"/>
      <c r="I137" s="720"/>
      <c r="J137" s="720"/>
      <c r="K137" s="720"/>
      <c r="L137" s="720"/>
      <c r="M137" s="720"/>
      <c r="N137" s="720"/>
      <c r="O137" s="720"/>
      <c r="P137" s="720"/>
      <c r="Q137" s="720"/>
      <c r="R137" s="720"/>
      <c r="S137" s="720"/>
      <c r="T137" s="720"/>
      <c r="U137" s="720"/>
      <c r="V137" s="720"/>
      <c r="W137" s="720"/>
      <c r="X137" s="720"/>
      <c r="Y137" s="720"/>
      <c r="Z137" s="720"/>
      <c r="AA137" s="720"/>
      <c r="AB137" s="720"/>
      <c r="AC137" s="720"/>
      <c r="AD137" s="720"/>
      <c r="AG137" s="722"/>
    </row>
    <row r="138" spans="1:33" x14ac:dyDescent="0.2">
      <c r="A138" s="719"/>
      <c r="B138" s="719"/>
      <c r="C138" s="719"/>
      <c r="D138" s="719"/>
      <c r="E138" s="719"/>
      <c r="F138" s="1008"/>
      <c r="G138" s="720"/>
      <c r="H138" s="720"/>
      <c r="I138" s="720"/>
      <c r="J138" s="720"/>
      <c r="K138" s="720"/>
      <c r="L138" s="720"/>
      <c r="M138" s="720"/>
      <c r="N138" s="720"/>
      <c r="O138" s="720"/>
      <c r="P138" s="720"/>
      <c r="Q138" s="720"/>
      <c r="R138" s="720"/>
      <c r="S138" s="720"/>
      <c r="T138" s="720"/>
      <c r="U138" s="720"/>
      <c r="V138" s="720"/>
      <c r="W138" s="720"/>
      <c r="X138" s="720"/>
      <c r="Y138" s="720"/>
      <c r="Z138" s="720"/>
      <c r="AA138" s="720"/>
      <c r="AB138" s="720"/>
      <c r="AC138" s="720"/>
      <c r="AD138" s="720"/>
      <c r="AG138" s="722"/>
    </row>
    <row r="139" spans="1:33" x14ac:dyDescent="0.2">
      <c r="A139" s="719"/>
      <c r="B139" s="719"/>
      <c r="C139" s="719"/>
      <c r="D139" s="719"/>
      <c r="E139" s="719"/>
      <c r="F139" s="1008"/>
      <c r="G139" s="720"/>
      <c r="H139" s="720"/>
      <c r="I139" s="720"/>
      <c r="J139" s="720"/>
      <c r="K139" s="720"/>
      <c r="L139" s="720"/>
      <c r="M139" s="720"/>
      <c r="N139" s="720"/>
      <c r="O139" s="720"/>
      <c r="P139" s="720"/>
      <c r="Q139" s="720"/>
      <c r="R139" s="720"/>
      <c r="S139" s="720"/>
      <c r="T139" s="720"/>
      <c r="U139" s="720"/>
      <c r="V139" s="720"/>
      <c r="W139" s="720"/>
      <c r="X139" s="720"/>
      <c r="Y139" s="720"/>
      <c r="Z139" s="720"/>
      <c r="AA139" s="720"/>
      <c r="AB139" s="720"/>
      <c r="AC139" s="720"/>
      <c r="AD139" s="720"/>
      <c r="AG139" s="722"/>
    </row>
    <row r="140" spans="1:33" x14ac:dyDescent="0.2">
      <c r="A140" s="719"/>
      <c r="B140" s="719"/>
      <c r="C140" s="719"/>
      <c r="D140" s="719"/>
      <c r="E140" s="719"/>
      <c r="F140" s="1008"/>
      <c r="G140" s="720"/>
      <c r="H140" s="720"/>
      <c r="I140" s="720"/>
      <c r="J140" s="720"/>
      <c r="K140" s="720"/>
      <c r="L140" s="720"/>
      <c r="M140" s="720"/>
      <c r="N140" s="720"/>
      <c r="O140" s="720"/>
      <c r="P140" s="720"/>
      <c r="Q140" s="720"/>
      <c r="R140" s="720"/>
      <c r="S140" s="720"/>
      <c r="T140" s="720"/>
      <c r="U140" s="720"/>
      <c r="V140" s="720"/>
      <c r="W140" s="720"/>
      <c r="X140" s="720"/>
      <c r="Y140" s="720"/>
      <c r="Z140" s="720"/>
      <c r="AA140" s="720"/>
      <c r="AB140" s="720"/>
      <c r="AC140" s="720"/>
      <c r="AD140" s="720"/>
      <c r="AG140" s="722"/>
    </row>
    <row r="141" spans="1:33" x14ac:dyDescent="0.2">
      <c r="A141" s="719"/>
      <c r="B141" s="719"/>
      <c r="C141" s="719"/>
      <c r="D141" s="719"/>
      <c r="E141" s="719"/>
      <c r="F141" s="1008"/>
      <c r="G141" s="720"/>
      <c r="H141" s="720"/>
      <c r="I141" s="720"/>
      <c r="J141" s="720"/>
      <c r="K141" s="720"/>
      <c r="L141" s="720"/>
      <c r="M141" s="720"/>
      <c r="N141" s="720"/>
      <c r="O141" s="720"/>
      <c r="P141" s="720"/>
      <c r="Q141" s="720"/>
      <c r="R141" s="720"/>
      <c r="S141" s="720"/>
      <c r="T141" s="720"/>
      <c r="U141" s="720"/>
      <c r="V141" s="720"/>
      <c r="W141" s="720"/>
      <c r="X141" s="720"/>
      <c r="Y141" s="720"/>
      <c r="Z141" s="720"/>
      <c r="AA141" s="720"/>
      <c r="AB141" s="720"/>
      <c r="AC141" s="720"/>
      <c r="AD141" s="720"/>
      <c r="AG141" s="722"/>
    </row>
    <row r="142" spans="1:33" x14ac:dyDescent="0.2">
      <c r="A142" s="719"/>
      <c r="B142" s="719"/>
      <c r="C142" s="719"/>
      <c r="D142" s="719"/>
      <c r="E142" s="719"/>
      <c r="F142" s="1008"/>
      <c r="G142" s="720"/>
      <c r="H142" s="720"/>
      <c r="I142" s="720"/>
      <c r="J142" s="720"/>
      <c r="K142" s="720"/>
      <c r="L142" s="720"/>
      <c r="M142" s="720"/>
      <c r="N142" s="720"/>
      <c r="O142" s="720"/>
      <c r="P142" s="720"/>
      <c r="Q142" s="720"/>
      <c r="R142" s="720"/>
      <c r="S142" s="720"/>
      <c r="T142" s="720"/>
      <c r="U142" s="720"/>
      <c r="V142" s="720"/>
      <c r="W142" s="720"/>
      <c r="X142" s="720"/>
      <c r="Y142" s="720"/>
      <c r="Z142" s="720"/>
      <c r="AA142" s="720"/>
      <c r="AB142" s="720"/>
      <c r="AC142" s="720"/>
      <c r="AD142" s="720"/>
      <c r="AG142" s="722"/>
    </row>
    <row r="143" spans="1:33" x14ac:dyDescent="0.2">
      <c r="A143" s="719"/>
      <c r="B143" s="719"/>
      <c r="C143" s="719"/>
      <c r="D143" s="719"/>
      <c r="E143" s="719"/>
      <c r="F143" s="1008"/>
      <c r="G143" s="720"/>
      <c r="H143" s="720"/>
      <c r="I143" s="720"/>
      <c r="J143" s="720"/>
      <c r="K143" s="720"/>
      <c r="L143" s="720"/>
      <c r="M143" s="720"/>
      <c r="N143" s="720"/>
      <c r="O143" s="720"/>
      <c r="P143" s="720"/>
      <c r="Q143" s="720"/>
      <c r="R143" s="720"/>
      <c r="S143" s="720"/>
      <c r="T143" s="720"/>
      <c r="U143" s="720"/>
      <c r="V143" s="720"/>
      <c r="W143" s="720"/>
      <c r="X143" s="720"/>
      <c r="Y143" s="720"/>
      <c r="Z143" s="720"/>
      <c r="AA143" s="720"/>
      <c r="AB143" s="720"/>
      <c r="AC143" s="720"/>
      <c r="AD143" s="720"/>
      <c r="AG143" s="722"/>
    </row>
    <row r="144" spans="1:33" x14ac:dyDescent="0.2">
      <c r="A144" s="719"/>
      <c r="B144" s="719"/>
      <c r="C144" s="719"/>
      <c r="D144" s="719"/>
      <c r="E144" s="719"/>
      <c r="F144" s="1008"/>
      <c r="G144" s="720"/>
      <c r="H144" s="720"/>
      <c r="I144" s="720"/>
      <c r="J144" s="720"/>
      <c r="K144" s="720"/>
      <c r="L144" s="720"/>
      <c r="M144" s="720"/>
      <c r="N144" s="720"/>
      <c r="O144" s="720"/>
      <c r="P144" s="720"/>
      <c r="Q144" s="720"/>
      <c r="R144" s="720"/>
      <c r="S144" s="720"/>
      <c r="T144" s="720"/>
      <c r="U144" s="720"/>
      <c r="V144" s="720"/>
      <c r="W144" s="720"/>
      <c r="X144" s="720"/>
      <c r="Y144" s="720"/>
      <c r="Z144" s="720"/>
      <c r="AA144" s="720"/>
      <c r="AB144" s="720"/>
      <c r="AC144" s="720"/>
      <c r="AD144" s="720"/>
      <c r="AG144" s="722"/>
    </row>
    <row r="145" spans="1:33" x14ac:dyDescent="0.2">
      <c r="A145" s="719"/>
      <c r="B145" s="719"/>
      <c r="C145" s="719"/>
      <c r="D145" s="719"/>
      <c r="E145" s="719"/>
      <c r="F145" s="1008"/>
      <c r="G145" s="720"/>
      <c r="H145" s="720"/>
      <c r="I145" s="720"/>
      <c r="J145" s="720"/>
      <c r="K145" s="720"/>
      <c r="L145" s="720"/>
      <c r="M145" s="720"/>
      <c r="N145" s="720"/>
      <c r="O145" s="720"/>
      <c r="P145" s="720"/>
      <c r="Q145" s="720"/>
      <c r="R145" s="720"/>
      <c r="S145" s="720"/>
      <c r="T145" s="720"/>
      <c r="U145" s="720"/>
      <c r="V145" s="720"/>
      <c r="W145" s="720"/>
      <c r="X145" s="720"/>
      <c r="Y145" s="720"/>
      <c r="Z145" s="720"/>
      <c r="AA145" s="720"/>
      <c r="AB145" s="720"/>
      <c r="AC145" s="720"/>
      <c r="AD145" s="720"/>
      <c r="AG145" s="722"/>
    </row>
    <row r="146" spans="1:33" x14ac:dyDescent="0.2">
      <c r="A146" s="719"/>
      <c r="B146" s="719"/>
      <c r="C146" s="719"/>
      <c r="D146" s="719"/>
      <c r="E146" s="719"/>
      <c r="F146" s="1008"/>
      <c r="G146" s="720"/>
      <c r="H146" s="720"/>
      <c r="I146" s="720"/>
      <c r="J146" s="720"/>
      <c r="K146" s="720"/>
      <c r="L146" s="720"/>
      <c r="M146" s="720"/>
      <c r="N146" s="720"/>
      <c r="O146" s="720"/>
      <c r="P146" s="720"/>
      <c r="Q146" s="720"/>
      <c r="R146" s="720"/>
      <c r="S146" s="720"/>
      <c r="T146" s="720"/>
      <c r="U146" s="720"/>
      <c r="V146" s="720"/>
      <c r="W146" s="720"/>
      <c r="X146" s="720"/>
      <c r="Y146" s="720"/>
      <c r="Z146" s="720"/>
      <c r="AA146" s="720"/>
      <c r="AB146" s="720"/>
      <c r="AC146" s="720"/>
      <c r="AD146" s="720"/>
      <c r="AG146" s="722"/>
    </row>
    <row r="147" spans="1:33" x14ac:dyDescent="0.2">
      <c r="A147" s="719"/>
      <c r="G147" s="720"/>
      <c r="H147" s="720"/>
      <c r="I147" s="720"/>
      <c r="J147" s="720"/>
      <c r="K147" s="720"/>
      <c r="L147" s="720"/>
      <c r="M147" s="720"/>
      <c r="N147" s="720"/>
      <c r="O147" s="720"/>
      <c r="P147" s="720"/>
      <c r="Q147" s="720"/>
      <c r="R147" s="720"/>
      <c r="S147" s="720"/>
      <c r="T147" s="720"/>
      <c r="U147" s="720"/>
      <c r="V147" s="720"/>
      <c r="W147" s="720"/>
      <c r="X147" s="720"/>
      <c r="Y147" s="720"/>
      <c r="Z147" s="720"/>
      <c r="AA147" s="720"/>
      <c r="AB147" s="720"/>
      <c r="AC147" s="720"/>
      <c r="AD147" s="720"/>
      <c r="AG147" s="722"/>
    </row>
    <row r="148" spans="1:33" x14ac:dyDescent="0.2">
      <c r="A148" s="719"/>
      <c r="AG148" s="722"/>
    </row>
    <row r="149" spans="1:33" x14ac:dyDescent="0.2">
      <c r="A149" s="719"/>
      <c r="AG149" s="722"/>
    </row>
    <row r="150" spans="1:33" x14ac:dyDescent="0.2">
      <c r="A150" s="719"/>
      <c r="AG150" s="722"/>
    </row>
    <row r="151" spans="1:33" x14ac:dyDescent="0.2">
      <c r="A151" s="719"/>
      <c r="AG151" s="722"/>
    </row>
    <row r="152" spans="1:33" x14ac:dyDescent="0.2">
      <c r="A152" s="719"/>
      <c r="AG152" s="722"/>
    </row>
    <row r="153" spans="1:33" x14ac:dyDescent="0.2">
      <c r="A153" s="719"/>
      <c r="AG153" s="722"/>
    </row>
    <row r="154" spans="1:33" x14ac:dyDescent="0.2">
      <c r="A154" s="719"/>
      <c r="AG154" s="722"/>
    </row>
    <row r="155" spans="1:33" x14ac:dyDescent="0.2">
      <c r="A155" s="719"/>
      <c r="AG155" s="722"/>
    </row>
    <row r="156" spans="1:33" x14ac:dyDescent="0.2">
      <c r="A156" s="719"/>
      <c r="AG156" s="722"/>
    </row>
    <row r="157" spans="1:33" x14ac:dyDescent="0.2">
      <c r="A157" s="719"/>
      <c r="AG157" s="722"/>
    </row>
    <row r="158" spans="1:33" x14ac:dyDescent="0.2">
      <c r="A158" s="719"/>
      <c r="AG158" s="722"/>
    </row>
    <row r="159" spans="1:33" x14ac:dyDescent="0.2">
      <c r="A159" s="719"/>
      <c r="AG159" s="722"/>
    </row>
    <row r="160" spans="1:33" x14ac:dyDescent="0.2">
      <c r="A160" s="719"/>
      <c r="AG160" s="722"/>
    </row>
    <row r="161" spans="1:33" x14ac:dyDescent="0.2">
      <c r="A161" s="719"/>
      <c r="AG161" s="722"/>
    </row>
    <row r="162" spans="1:33" x14ac:dyDescent="0.2">
      <c r="A162" s="719"/>
      <c r="AG162" s="722"/>
    </row>
    <row r="163" spans="1:33" x14ac:dyDescent="0.2">
      <c r="A163" s="719"/>
      <c r="AG163" s="722"/>
    </row>
    <row r="164" spans="1:33" x14ac:dyDescent="0.2">
      <c r="A164" s="719"/>
      <c r="AG164" s="722"/>
    </row>
    <row r="165" spans="1:33" x14ac:dyDescent="0.2">
      <c r="A165" s="719"/>
      <c r="AG165" s="722"/>
    </row>
    <row r="166" spans="1:33" x14ac:dyDescent="0.2">
      <c r="A166" s="719"/>
      <c r="AG166" s="722"/>
    </row>
    <row r="167" spans="1:33" x14ac:dyDescent="0.2">
      <c r="A167" s="719"/>
      <c r="AG167" s="722"/>
    </row>
    <row r="168" spans="1:33" x14ac:dyDescent="0.2">
      <c r="A168" s="719"/>
      <c r="AG168" s="722"/>
    </row>
    <row r="169" spans="1:33" x14ac:dyDescent="0.2">
      <c r="A169" s="719"/>
      <c r="AG169" s="722"/>
    </row>
    <row r="170" spans="1:33" x14ac:dyDescent="0.2">
      <c r="A170" s="719"/>
      <c r="AG170" s="722"/>
    </row>
    <row r="171" spans="1:33" x14ac:dyDescent="0.2">
      <c r="A171" s="719"/>
      <c r="AG171" s="722"/>
    </row>
    <row r="172" spans="1:33" x14ac:dyDescent="0.2">
      <c r="A172" s="719"/>
      <c r="AG172" s="722"/>
    </row>
    <row r="173" spans="1:33" x14ac:dyDescent="0.2">
      <c r="A173" s="719"/>
      <c r="AG173" s="722"/>
    </row>
    <row r="174" spans="1:33" x14ac:dyDescent="0.2">
      <c r="A174" s="719"/>
      <c r="AG174" s="722"/>
    </row>
    <row r="175" spans="1:33" x14ac:dyDescent="0.2">
      <c r="A175" s="719"/>
      <c r="AG175" s="722"/>
    </row>
    <row r="176" spans="1:33" x14ac:dyDescent="0.2">
      <c r="A176" s="719"/>
      <c r="AG176" s="722"/>
    </row>
    <row r="177" spans="1:32" x14ac:dyDescent="0.2">
      <c r="A177" s="719"/>
    </row>
    <row r="178" spans="1:32" x14ac:dyDescent="0.2">
      <c r="A178" s="719"/>
    </row>
    <row r="179" spans="1:32" x14ac:dyDescent="0.2">
      <c r="A179" s="719"/>
    </row>
    <row r="180" spans="1:32" x14ac:dyDescent="0.2">
      <c r="A180" s="719"/>
    </row>
    <row r="181" spans="1:32" x14ac:dyDescent="0.2">
      <c r="A181" s="719"/>
    </row>
    <row r="182" spans="1:32" x14ac:dyDescent="0.2">
      <c r="A182" s="719"/>
    </row>
    <row r="183" spans="1:32" x14ac:dyDescent="0.2">
      <c r="A183" s="719"/>
    </row>
    <row r="184" spans="1:32" x14ac:dyDescent="0.2">
      <c r="A184" s="719"/>
    </row>
    <row r="185" spans="1:32" x14ac:dyDescent="0.2">
      <c r="A185" s="719"/>
    </row>
    <row r="186" spans="1:32" x14ac:dyDescent="0.2">
      <c r="A186" s="719"/>
      <c r="F186" s="717"/>
      <c r="G186" s="717"/>
      <c r="H186" s="717"/>
      <c r="I186" s="717"/>
      <c r="J186" s="717"/>
      <c r="K186" s="717"/>
      <c r="L186" s="717"/>
      <c r="M186" s="717"/>
      <c r="N186" s="717"/>
      <c r="O186" s="717"/>
      <c r="P186" s="717"/>
      <c r="Q186" s="717"/>
      <c r="R186" s="717"/>
      <c r="S186" s="717"/>
      <c r="T186" s="717"/>
      <c r="U186" s="717"/>
      <c r="V186" s="717"/>
      <c r="W186" s="717"/>
      <c r="X186" s="717"/>
      <c r="Y186" s="717"/>
      <c r="Z186" s="717"/>
      <c r="AA186" s="717"/>
      <c r="AB186" s="717"/>
      <c r="AC186" s="717"/>
      <c r="AD186" s="717"/>
      <c r="AE186" s="717"/>
      <c r="AF186" s="717"/>
    </row>
    <row r="187" spans="1:32" x14ac:dyDescent="0.2">
      <c r="A187" s="719"/>
      <c r="F187" s="717"/>
      <c r="G187" s="717"/>
      <c r="H187" s="717"/>
      <c r="I187" s="717"/>
      <c r="J187" s="717"/>
      <c r="K187" s="717"/>
      <c r="L187" s="717"/>
      <c r="M187" s="717"/>
      <c r="N187" s="717"/>
      <c r="O187" s="717"/>
      <c r="P187" s="717"/>
      <c r="Q187" s="717"/>
      <c r="R187" s="717"/>
      <c r="S187" s="717"/>
      <c r="T187" s="717"/>
      <c r="U187" s="717"/>
      <c r="V187" s="717"/>
      <c r="W187" s="717"/>
      <c r="X187" s="717"/>
      <c r="Y187" s="717"/>
      <c r="Z187" s="717"/>
      <c r="AA187" s="717"/>
      <c r="AB187" s="717"/>
      <c r="AC187" s="717"/>
      <c r="AD187" s="717"/>
      <c r="AE187" s="717"/>
      <c r="AF187" s="717"/>
    </row>
    <row r="188" spans="1:32" x14ac:dyDescent="0.2">
      <c r="A188" s="719"/>
      <c r="F188" s="717"/>
      <c r="G188" s="717"/>
      <c r="H188" s="717"/>
      <c r="I188" s="717"/>
      <c r="J188" s="717"/>
      <c r="K188" s="717"/>
      <c r="L188" s="717"/>
      <c r="M188" s="717"/>
      <c r="N188" s="717"/>
      <c r="O188" s="717"/>
      <c r="P188" s="717"/>
      <c r="Q188" s="717"/>
      <c r="R188" s="717"/>
      <c r="S188" s="717"/>
      <c r="T188" s="717"/>
      <c r="U188" s="717"/>
      <c r="V188" s="717"/>
      <c r="W188" s="717"/>
      <c r="X188" s="717"/>
      <c r="Y188" s="717"/>
      <c r="Z188" s="717"/>
      <c r="AA188" s="717"/>
      <c r="AB188" s="717"/>
      <c r="AC188" s="717"/>
      <c r="AD188" s="717"/>
      <c r="AE188" s="717"/>
      <c r="AF188" s="717"/>
    </row>
    <row r="189" spans="1:32" x14ac:dyDescent="0.2">
      <c r="A189" s="719"/>
      <c r="F189" s="717"/>
      <c r="G189" s="717"/>
      <c r="H189" s="717"/>
      <c r="I189" s="717"/>
      <c r="J189" s="717"/>
      <c r="K189" s="717"/>
      <c r="L189" s="717"/>
      <c r="M189" s="717"/>
      <c r="N189" s="717"/>
      <c r="O189" s="717"/>
      <c r="P189" s="717"/>
      <c r="Q189" s="717"/>
      <c r="R189" s="717"/>
      <c r="S189" s="717"/>
      <c r="T189" s="717"/>
      <c r="U189" s="717"/>
      <c r="V189" s="717"/>
      <c r="W189" s="717"/>
      <c r="X189" s="717"/>
      <c r="Y189" s="717"/>
      <c r="Z189" s="717"/>
      <c r="AA189" s="717"/>
      <c r="AB189" s="717"/>
      <c r="AC189" s="717"/>
      <c r="AD189" s="717"/>
      <c r="AE189" s="717"/>
      <c r="AF189" s="717"/>
    </row>
    <row r="190" spans="1:32" x14ac:dyDescent="0.2">
      <c r="A190" s="719"/>
      <c r="F190" s="717"/>
      <c r="G190" s="717"/>
      <c r="H190" s="717"/>
      <c r="I190" s="717"/>
      <c r="J190" s="717"/>
      <c r="K190" s="717"/>
      <c r="L190" s="717"/>
      <c r="M190" s="717"/>
      <c r="N190" s="717"/>
      <c r="O190" s="717"/>
      <c r="P190" s="717"/>
      <c r="Q190" s="717"/>
      <c r="R190" s="717"/>
      <c r="S190" s="717"/>
      <c r="T190" s="717"/>
      <c r="U190" s="717"/>
      <c r="V190" s="717"/>
      <c r="W190" s="717"/>
      <c r="X190" s="717"/>
      <c r="Y190" s="717"/>
      <c r="Z190" s="717"/>
      <c r="AA190" s="717"/>
      <c r="AB190" s="717"/>
      <c r="AC190" s="717"/>
      <c r="AD190" s="717"/>
      <c r="AE190" s="717"/>
      <c r="AF190" s="717"/>
    </row>
    <row r="191" spans="1:32" x14ac:dyDescent="0.2">
      <c r="A191" s="719"/>
      <c r="F191" s="717"/>
      <c r="G191" s="717"/>
      <c r="H191" s="717"/>
      <c r="I191" s="717"/>
      <c r="J191" s="717"/>
      <c r="K191" s="717"/>
      <c r="L191" s="717"/>
      <c r="M191" s="717"/>
      <c r="N191" s="717"/>
      <c r="O191" s="717"/>
      <c r="P191" s="717"/>
      <c r="Q191" s="717"/>
      <c r="R191" s="717"/>
      <c r="S191" s="717"/>
      <c r="T191" s="717"/>
      <c r="U191" s="717"/>
      <c r="V191" s="717"/>
      <c r="W191" s="717"/>
      <c r="X191" s="717"/>
      <c r="Y191" s="717"/>
      <c r="Z191" s="717"/>
      <c r="AA191" s="717"/>
      <c r="AB191" s="717"/>
      <c r="AC191" s="717"/>
      <c r="AD191" s="717"/>
      <c r="AE191" s="717"/>
      <c r="AF191" s="717"/>
    </row>
    <row r="192" spans="1:32" x14ac:dyDescent="0.2">
      <c r="A192" s="719"/>
      <c r="F192" s="717"/>
      <c r="G192" s="717"/>
      <c r="H192" s="717"/>
      <c r="I192" s="717"/>
      <c r="J192" s="717"/>
      <c r="K192" s="717"/>
      <c r="L192" s="717"/>
      <c r="M192" s="717"/>
      <c r="N192" s="717"/>
      <c r="O192" s="717"/>
      <c r="P192" s="717"/>
      <c r="Q192" s="717"/>
      <c r="R192" s="717"/>
      <c r="S192" s="717"/>
      <c r="T192" s="717"/>
      <c r="U192" s="717"/>
      <c r="V192" s="717"/>
      <c r="W192" s="717"/>
      <c r="X192" s="717"/>
      <c r="Y192" s="717"/>
      <c r="Z192" s="717"/>
      <c r="AA192" s="717"/>
      <c r="AB192" s="717"/>
      <c r="AC192" s="717"/>
      <c r="AD192" s="717"/>
      <c r="AE192" s="717"/>
      <c r="AF192" s="717"/>
    </row>
    <row r="193" spans="1:32" x14ac:dyDescent="0.2">
      <c r="A193" s="719"/>
      <c r="F193" s="717"/>
      <c r="G193" s="717"/>
      <c r="H193" s="717"/>
      <c r="I193" s="717"/>
      <c r="J193" s="717"/>
      <c r="K193" s="717"/>
      <c r="L193" s="717"/>
      <c r="M193" s="717"/>
      <c r="N193" s="717"/>
      <c r="O193" s="717"/>
      <c r="P193" s="717"/>
      <c r="Q193" s="717"/>
      <c r="R193" s="717"/>
      <c r="S193" s="717"/>
      <c r="T193" s="717"/>
      <c r="U193" s="717"/>
      <c r="V193" s="717"/>
      <c r="W193" s="717"/>
      <c r="X193" s="717"/>
      <c r="Y193" s="717"/>
      <c r="Z193" s="717"/>
      <c r="AA193" s="717"/>
      <c r="AB193" s="717"/>
      <c r="AC193" s="717"/>
      <c r="AD193" s="717"/>
      <c r="AE193" s="717"/>
      <c r="AF193" s="717"/>
    </row>
    <row r="194" spans="1:32" x14ac:dyDescent="0.2">
      <c r="A194" s="719"/>
      <c r="F194" s="717"/>
      <c r="G194" s="717"/>
      <c r="H194" s="717"/>
      <c r="I194" s="717"/>
      <c r="J194" s="717"/>
      <c r="K194" s="717"/>
      <c r="L194" s="717"/>
      <c r="M194" s="717"/>
      <c r="N194" s="717"/>
      <c r="O194" s="717"/>
      <c r="P194" s="717"/>
      <c r="Q194" s="717"/>
      <c r="R194" s="717"/>
      <c r="S194" s="717"/>
      <c r="T194" s="717"/>
      <c r="U194" s="717"/>
      <c r="V194" s="717"/>
      <c r="W194" s="717"/>
      <c r="X194" s="717"/>
      <c r="Y194" s="717"/>
      <c r="Z194" s="717"/>
      <c r="AA194" s="717"/>
      <c r="AB194" s="717"/>
      <c r="AC194" s="717"/>
      <c r="AD194" s="717"/>
      <c r="AE194" s="717"/>
      <c r="AF194" s="717"/>
    </row>
    <row r="195" spans="1:32" x14ac:dyDescent="0.2">
      <c r="A195" s="719"/>
      <c r="F195" s="717"/>
      <c r="G195" s="717"/>
      <c r="H195" s="717"/>
      <c r="I195" s="717"/>
      <c r="J195" s="717"/>
      <c r="K195" s="717"/>
      <c r="L195" s="717"/>
      <c r="M195" s="717"/>
      <c r="N195" s="717"/>
      <c r="O195" s="717"/>
      <c r="P195" s="717"/>
      <c r="Q195" s="717"/>
      <c r="R195" s="717"/>
      <c r="S195" s="717"/>
      <c r="T195" s="717"/>
      <c r="U195" s="717"/>
      <c r="V195" s="717"/>
      <c r="W195" s="717"/>
      <c r="X195" s="717"/>
      <c r="Y195" s="717"/>
      <c r="Z195" s="717"/>
      <c r="AA195" s="717"/>
      <c r="AB195" s="717"/>
      <c r="AC195" s="717"/>
      <c r="AD195" s="717"/>
      <c r="AE195" s="717"/>
      <c r="AF195" s="717"/>
    </row>
    <row r="196" spans="1:32" x14ac:dyDescent="0.2">
      <c r="A196" s="719"/>
      <c r="F196" s="717"/>
      <c r="G196" s="717"/>
      <c r="H196" s="717"/>
      <c r="I196" s="717"/>
      <c r="J196" s="717"/>
      <c r="K196" s="717"/>
      <c r="L196" s="717"/>
      <c r="M196" s="717"/>
      <c r="N196" s="717"/>
      <c r="O196" s="717"/>
      <c r="P196" s="717"/>
      <c r="Q196" s="717"/>
      <c r="R196" s="717"/>
      <c r="S196" s="717"/>
      <c r="T196" s="717"/>
      <c r="U196" s="717"/>
      <c r="V196" s="717"/>
      <c r="W196" s="717"/>
      <c r="X196" s="717"/>
      <c r="Y196" s="717"/>
      <c r="Z196" s="717"/>
      <c r="AA196" s="717"/>
      <c r="AB196" s="717"/>
      <c r="AC196" s="717"/>
      <c r="AD196" s="717"/>
      <c r="AE196" s="717"/>
      <c r="AF196" s="717"/>
    </row>
    <row r="197" spans="1:32" x14ac:dyDescent="0.2">
      <c r="A197" s="719"/>
      <c r="F197" s="717"/>
      <c r="G197" s="717"/>
      <c r="H197" s="717"/>
      <c r="I197" s="717"/>
      <c r="J197" s="717"/>
      <c r="K197" s="717"/>
      <c r="L197" s="717"/>
      <c r="M197" s="717"/>
      <c r="N197" s="717"/>
      <c r="O197" s="717"/>
      <c r="P197" s="717"/>
      <c r="Q197" s="717"/>
      <c r="R197" s="717"/>
      <c r="S197" s="717"/>
      <c r="T197" s="717"/>
      <c r="U197" s="717"/>
      <c r="V197" s="717"/>
      <c r="W197" s="717"/>
      <c r="X197" s="717"/>
      <c r="Y197" s="717"/>
      <c r="Z197" s="717"/>
      <c r="AA197" s="717"/>
      <c r="AB197" s="717"/>
      <c r="AC197" s="717"/>
      <c r="AD197" s="717"/>
      <c r="AE197" s="717"/>
      <c r="AF197" s="717"/>
    </row>
    <row r="198" spans="1:32" x14ac:dyDescent="0.2">
      <c r="A198" s="719"/>
      <c r="F198" s="717"/>
      <c r="G198" s="717"/>
      <c r="H198" s="717"/>
      <c r="I198" s="717"/>
      <c r="J198" s="717"/>
      <c r="K198" s="717"/>
      <c r="L198" s="717"/>
      <c r="M198" s="717"/>
      <c r="N198" s="717"/>
      <c r="O198" s="717"/>
      <c r="P198" s="717"/>
      <c r="Q198" s="717"/>
      <c r="R198" s="717"/>
      <c r="S198" s="717"/>
      <c r="T198" s="717"/>
      <c r="U198" s="717"/>
      <c r="V198" s="717"/>
      <c r="W198" s="717"/>
      <c r="X198" s="717"/>
      <c r="Y198" s="717"/>
      <c r="Z198" s="717"/>
      <c r="AA198" s="717"/>
      <c r="AB198" s="717"/>
      <c r="AC198" s="717"/>
      <c r="AD198" s="717"/>
      <c r="AE198" s="717"/>
      <c r="AF198" s="717"/>
    </row>
    <row r="199" spans="1:32" x14ac:dyDescent="0.2">
      <c r="A199" s="719"/>
      <c r="F199" s="717"/>
      <c r="G199" s="717"/>
      <c r="H199" s="717"/>
      <c r="I199" s="717"/>
      <c r="J199" s="717"/>
      <c r="K199" s="717"/>
      <c r="L199" s="717"/>
      <c r="M199" s="717"/>
      <c r="N199" s="717"/>
      <c r="O199" s="717"/>
      <c r="P199" s="717"/>
      <c r="Q199" s="717"/>
      <c r="R199" s="717"/>
      <c r="S199" s="717"/>
      <c r="T199" s="717"/>
      <c r="U199" s="717"/>
      <c r="V199" s="717"/>
      <c r="W199" s="717"/>
      <c r="X199" s="717"/>
      <c r="Y199" s="717"/>
      <c r="Z199" s="717"/>
      <c r="AA199" s="717"/>
      <c r="AB199" s="717"/>
      <c r="AC199" s="717"/>
      <c r="AD199" s="717"/>
      <c r="AE199" s="717"/>
      <c r="AF199" s="717"/>
    </row>
    <row r="200" spans="1:32" x14ac:dyDescent="0.2">
      <c r="A200" s="719"/>
      <c r="F200" s="717"/>
      <c r="G200" s="717"/>
      <c r="H200" s="717"/>
      <c r="I200" s="717"/>
      <c r="J200" s="717"/>
      <c r="K200" s="717"/>
      <c r="L200" s="717"/>
      <c r="M200" s="717"/>
      <c r="N200" s="717"/>
      <c r="O200" s="717"/>
      <c r="P200" s="717"/>
      <c r="Q200" s="717"/>
      <c r="R200" s="717"/>
      <c r="S200" s="717"/>
      <c r="T200" s="717"/>
      <c r="U200" s="717"/>
      <c r="V200" s="717"/>
      <c r="W200" s="717"/>
      <c r="X200" s="717"/>
      <c r="Y200" s="717"/>
      <c r="Z200" s="717"/>
      <c r="AA200" s="717"/>
      <c r="AB200" s="717"/>
      <c r="AC200" s="717"/>
      <c r="AD200" s="717"/>
      <c r="AE200" s="717"/>
      <c r="AF200" s="717"/>
    </row>
    <row r="201" spans="1:32" x14ac:dyDescent="0.2">
      <c r="A201" s="719"/>
      <c r="F201" s="717"/>
      <c r="G201" s="717"/>
      <c r="H201" s="717"/>
      <c r="I201" s="717"/>
      <c r="J201" s="717"/>
      <c r="K201" s="717"/>
      <c r="L201" s="717"/>
      <c r="M201" s="717"/>
      <c r="N201" s="717"/>
      <c r="O201" s="717"/>
      <c r="P201" s="717"/>
      <c r="Q201" s="717"/>
      <c r="R201" s="717"/>
      <c r="S201" s="717"/>
      <c r="T201" s="717"/>
      <c r="U201" s="717"/>
      <c r="V201" s="717"/>
      <c r="W201" s="717"/>
      <c r="X201" s="717"/>
      <c r="Y201" s="717"/>
      <c r="Z201" s="717"/>
      <c r="AA201" s="717"/>
      <c r="AB201" s="717"/>
      <c r="AC201" s="717"/>
      <c r="AD201" s="717"/>
      <c r="AE201" s="717"/>
      <c r="AF201" s="717"/>
    </row>
    <row r="202" spans="1:32" x14ac:dyDescent="0.2">
      <c r="A202" s="719"/>
      <c r="F202" s="717"/>
      <c r="G202" s="717"/>
      <c r="H202" s="717"/>
      <c r="I202" s="717"/>
      <c r="J202" s="717"/>
      <c r="K202" s="717"/>
      <c r="L202" s="717"/>
      <c r="M202" s="717"/>
      <c r="N202" s="717"/>
      <c r="O202" s="717"/>
      <c r="P202" s="717"/>
      <c r="Q202" s="717"/>
      <c r="R202" s="717"/>
      <c r="S202" s="717"/>
      <c r="T202" s="717"/>
      <c r="U202" s="717"/>
      <c r="V202" s="717"/>
      <c r="W202" s="717"/>
      <c r="X202" s="717"/>
      <c r="Y202" s="717"/>
      <c r="Z202" s="717"/>
      <c r="AA202" s="717"/>
      <c r="AB202" s="717"/>
      <c r="AC202" s="717"/>
      <c r="AD202" s="717"/>
      <c r="AE202" s="717"/>
      <c r="AF202" s="717"/>
    </row>
    <row r="203" spans="1:32" x14ac:dyDescent="0.2">
      <c r="A203" s="719"/>
      <c r="F203" s="717"/>
      <c r="G203" s="717"/>
      <c r="H203" s="717"/>
      <c r="I203" s="717"/>
      <c r="J203" s="717"/>
      <c r="K203" s="717"/>
      <c r="L203" s="717"/>
      <c r="M203" s="717"/>
      <c r="N203" s="717"/>
      <c r="O203" s="717"/>
      <c r="P203" s="717"/>
      <c r="Q203" s="717"/>
      <c r="R203" s="717"/>
      <c r="S203" s="717"/>
      <c r="T203" s="717"/>
      <c r="U203" s="717"/>
      <c r="V203" s="717"/>
      <c r="W203" s="717"/>
      <c r="X203" s="717"/>
      <c r="Y203" s="717"/>
      <c r="Z203" s="717"/>
      <c r="AA203" s="717"/>
      <c r="AB203" s="717"/>
      <c r="AC203" s="717"/>
      <c r="AD203" s="717"/>
      <c r="AE203" s="717"/>
      <c r="AF203" s="717"/>
    </row>
    <row r="204" spans="1:32" x14ac:dyDescent="0.2">
      <c r="A204" s="719"/>
      <c r="F204" s="717"/>
      <c r="G204" s="717"/>
      <c r="H204" s="717"/>
      <c r="I204" s="717"/>
      <c r="J204" s="717"/>
      <c r="K204" s="717"/>
      <c r="L204" s="717"/>
      <c r="M204" s="717"/>
      <c r="N204" s="717"/>
      <c r="O204" s="717"/>
      <c r="P204" s="717"/>
      <c r="Q204" s="717"/>
      <c r="R204" s="717"/>
      <c r="S204" s="717"/>
      <c r="T204" s="717"/>
      <c r="U204" s="717"/>
      <c r="V204" s="717"/>
      <c r="W204" s="717"/>
      <c r="X204" s="717"/>
      <c r="Y204" s="717"/>
      <c r="Z204" s="717"/>
      <c r="AA204" s="717"/>
      <c r="AB204" s="717"/>
      <c r="AC204" s="717"/>
      <c r="AD204" s="717"/>
      <c r="AE204" s="717"/>
      <c r="AF204" s="717"/>
    </row>
    <row r="205" spans="1:32" x14ac:dyDescent="0.2">
      <c r="A205" s="719"/>
      <c r="F205" s="717"/>
      <c r="G205" s="717"/>
      <c r="H205" s="717"/>
      <c r="I205" s="717"/>
      <c r="J205" s="717"/>
      <c r="K205" s="717"/>
      <c r="L205" s="717"/>
      <c r="M205" s="717"/>
      <c r="N205" s="717"/>
      <c r="O205" s="717"/>
      <c r="P205" s="717"/>
      <c r="Q205" s="717"/>
      <c r="R205" s="717"/>
      <c r="S205" s="717"/>
      <c r="T205" s="717"/>
      <c r="U205" s="717"/>
      <c r="V205" s="717"/>
      <c r="W205" s="717"/>
      <c r="X205" s="717"/>
      <c r="Y205" s="717"/>
      <c r="Z205" s="717"/>
      <c r="AA205" s="717"/>
      <c r="AB205" s="717"/>
      <c r="AC205" s="717"/>
      <c r="AD205" s="717"/>
      <c r="AE205" s="717"/>
      <c r="AF205" s="717"/>
    </row>
    <row r="206" spans="1:32" x14ac:dyDescent="0.2">
      <c r="A206" s="719"/>
      <c r="F206" s="717"/>
      <c r="G206" s="717"/>
      <c r="H206" s="717"/>
      <c r="I206" s="717"/>
      <c r="J206" s="717"/>
      <c r="K206" s="717"/>
      <c r="L206" s="717"/>
      <c r="M206" s="717"/>
      <c r="N206" s="717"/>
      <c r="O206" s="717"/>
      <c r="P206" s="717"/>
      <c r="Q206" s="717"/>
      <c r="R206" s="717"/>
      <c r="S206" s="717"/>
      <c r="T206" s="717"/>
      <c r="U206" s="717"/>
      <c r="V206" s="717"/>
      <c r="W206" s="717"/>
      <c r="X206" s="717"/>
      <c r="Y206" s="717"/>
      <c r="Z206" s="717"/>
      <c r="AA206" s="717"/>
      <c r="AB206" s="717"/>
      <c r="AC206" s="717"/>
      <c r="AD206" s="717"/>
      <c r="AE206" s="717"/>
      <c r="AF206" s="717"/>
    </row>
    <row r="207" spans="1:32" x14ac:dyDescent="0.2">
      <c r="A207" s="719"/>
      <c r="F207" s="717"/>
      <c r="G207" s="717"/>
      <c r="H207" s="717"/>
      <c r="I207" s="717"/>
      <c r="J207" s="717"/>
      <c r="K207" s="717"/>
      <c r="L207" s="717"/>
      <c r="M207" s="717"/>
      <c r="N207" s="717"/>
      <c r="O207" s="717"/>
      <c r="P207" s="717"/>
      <c r="Q207" s="717"/>
      <c r="R207" s="717"/>
      <c r="S207" s="717"/>
      <c r="T207" s="717"/>
      <c r="U207" s="717"/>
      <c r="V207" s="717"/>
      <c r="W207" s="717"/>
      <c r="X207" s="717"/>
      <c r="Y207" s="717"/>
      <c r="Z207" s="717"/>
      <c r="AA207" s="717"/>
      <c r="AB207" s="717"/>
      <c r="AC207" s="717"/>
      <c r="AD207" s="717"/>
      <c r="AE207" s="717"/>
      <c r="AF207" s="717"/>
    </row>
    <row r="208" spans="1:32" x14ac:dyDescent="0.2">
      <c r="A208" s="719"/>
      <c r="F208" s="717"/>
      <c r="G208" s="717"/>
      <c r="H208" s="717"/>
      <c r="I208" s="717"/>
      <c r="J208" s="717"/>
      <c r="K208" s="717"/>
      <c r="L208" s="717"/>
      <c r="M208" s="717"/>
      <c r="N208" s="717"/>
      <c r="O208" s="717"/>
      <c r="P208" s="717"/>
      <c r="Q208" s="717"/>
      <c r="R208" s="717"/>
      <c r="S208" s="717"/>
      <c r="T208" s="717"/>
      <c r="U208" s="717"/>
      <c r="V208" s="717"/>
      <c r="W208" s="717"/>
      <c r="X208" s="717"/>
      <c r="Y208" s="717"/>
      <c r="Z208" s="717"/>
      <c r="AA208" s="717"/>
      <c r="AB208" s="717"/>
      <c r="AC208" s="717"/>
      <c r="AD208" s="717"/>
      <c r="AE208" s="717"/>
      <c r="AF208" s="717"/>
    </row>
    <row r="209" spans="1:32" x14ac:dyDescent="0.2">
      <c r="A209" s="719"/>
      <c r="F209" s="717"/>
      <c r="G209" s="717"/>
      <c r="H209" s="717"/>
      <c r="I209" s="717"/>
      <c r="J209" s="717"/>
      <c r="K209" s="717"/>
      <c r="L209" s="717"/>
      <c r="M209" s="717"/>
      <c r="N209" s="717"/>
      <c r="O209" s="717"/>
      <c r="P209" s="717"/>
      <c r="Q209" s="717"/>
      <c r="R209" s="717"/>
      <c r="S209" s="717"/>
      <c r="T209" s="717"/>
      <c r="U209" s="717"/>
      <c r="V209" s="717"/>
      <c r="W209" s="717"/>
      <c r="X209" s="717"/>
      <c r="Y209" s="717"/>
      <c r="Z209" s="717"/>
      <c r="AA209" s="717"/>
      <c r="AB209" s="717"/>
      <c r="AC209" s="717"/>
      <c r="AD209" s="717"/>
      <c r="AE209" s="717"/>
      <c r="AF209" s="717"/>
    </row>
    <row r="210" spans="1:32" x14ac:dyDescent="0.2">
      <c r="A210" s="719"/>
      <c r="F210" s="717"/>
      <c r="G210" s="717"/>
      <c r="H210" s="717"/>
      <c r="I210" s="717"/>
      <c r="J210" s="717"/>
      <c r="K210" s="717"/>
      <c r="L210" s="717"/>
      <c r="M210" s="717"/>
      <c r="N210" s="717"/>
      <c r="O210" s="717"/>
      <c r="P210" s="717"/>
      <c r="Q210" s="717"/>
      <c r="R210" s="717"/>
      <c r="S210" s="717"/>
      <c r="T210" s="717"/>
      <c r="U210" s="717"/>
      <c r="V210" s="717"/>
      <c r="W210" s="717"/>
      <c r="X210" s="717"/>
      <c r="Y210" s="717"/>
      <c r="Z210" s="717"/>
      <c r="AA210" s="717"/>
      <c r="AB210" s="717"/>
      <c r="AC210" s="717"/>
      <c r="AD210" s="717"/>
      <c r="AE210" s="717"/>
      <c r="AF210" s="717"/>
    </row>
    <row r="211" spans="1:32" x14ac:dyDescent="0.2">
      <c r="A211" s="719"/>
      <c r="F211" s="717"/>
      <c r="G211" s="717"/>
      <c r="H211" s="717"/>
      <c r="I211" s="717"/>
      <c r="J211" s="717"/>
      <c r="K211" s="717"/>
      <c r="L211" s="717"/>
      <c r="M211" s="717"/>
      <c r="N211" s="717"/>
      <c r="O211" s="717"/>
      <c r="P211" s="717"/>
      <c r="Q211" s="717"/>
      <c r="R211" s="717"/>
      <c r="S211" s="717"/>
      <c r="T211" s="717"/>
      <c r="U211" s="717"/>
      <c r="V211" s="717"/>
      <c r="W211" s="717"/>
      <c r="X211" s="717"/>
      <c r="Y211" s="717"/>
      <c r="Z211" s="717"/>
      <c r="AA211" s="717"/>
      <c r="AB211" s="717"/>
      <c r="AC211" s="717"/>
      <c r="AD211" s="717"/>
      <c r="AE211" s="717"/>
      <c r="AF211" s="717"/>
    </row>
    <row r="212" spans="1:32" x14ac:dyDescent="0.2">
      <c r="A212" s="719"/>
      <c r="F212" s="717"/>
      <c r="G212" s="717"/>
      <c r="H212" s="717"/>
      <c r="I212" s="717"/>
      <c r="J212" s="717"/>
      <c r="K212" s="717"/>
      <c r="L212" s="717"/>
      <c r="M212" s="717"/>
      <c r="N212" s="717"/>
      <c r="O212" s="717"/>
      <c r="P212" s="717"/>
      <c r="Q212" s="717"/>
      <c r="R212" s="717"/>
      <c r="S212" s="717"/>
      <c r="T212" s="717"/>
      <c r="U212" s="717"/>
      <c r="V212" s="717"/>
      <c r="W212" s="717"/>
      <c r="X212" s="717"/>
      <c r="Y212" s="717"/>
      <c r="Z212" s="717"/>
      <c r="AA212" s="717"/>
      <c r="AB212" s="717"/>
      <c r="AC212" s="717"/>
      <c r="AD212" s="717"/>
      <c r="AE212" s="717"/>
      <c r="AF212" s="717"/>
    </row>
    <row r="213" spans="1:32" x14ac:dyDescent="0.2">
      <c r="A213" s="719"/>
      <c r="F213" s="717"/>
      <c r="G213" s="717"/>
      <c r="H213" s="717"/>
      <c r="I213" s="717"/>
      <c r="J213" s="717"/>
      <c r="K213" s="717"/>
      <c r="L213" s="717"/>
      <c r="M213" s="717"/>
      <c r="N213" s="717"/>
      <c r="O213" s="717"/>
      <c r="P213" s="717"/>
      <c r="Q213" s="717"/>
      <c r="R213" s="717"/>
      <c r="S213" s="717"/>
      <c r="T213" s="717"/>
      <c r="U213" s="717"/>
      <c r="V213" s="717"/>
      <c r="W213" s="717"/>
      <c r="X213" s="717"/>
      <c r="Y213" s="717"/>
      <c r="Z213" s="717"/>
      <c r="AA213" s="717"/>
      <c r="AB213" s="717"/>
      <c r="AC213" s="717"/>
      <c r="AD213" s="717"/>
      <c r="AE213" s="717"/>
      <c r="AF213" s="717"/>
    </row>
    <row r="214" spans="1:32" x14ac:dyDescent="0.2">
      <c r="A214" s="719"/>
      <c r="F214" s="717"/>
      <c r="G214" s="717"/>
      <c r="H214" s="717"/>
      <c r="I214" s="717"/>
      <c r="J214" s="717"/>
      <c r="K214" s="717"/>
      <c r="L214" s="717"/>
      <c r="M214" s="717"/>
      <c r="N214" s="717"/>
      <c r="O214" s="717"/>
      <c r="P214" s="717"/>
      <c r="Q214" s="717"/>
      <c r="R214" s="717"/>
      <c r="S214" s="717"/>
      <c r="T214" s="717"/>
      <c r="U214" s="717"/>
      <c r="V214" s="717"/>
      <c r="W214" s="717"/>
      <c r="X214" s="717"/>
      <c r="Y214" s="717"/>
      <c r="Z214" s="717"/>
      <c r="AA214" s="717"/>
      <c r="AB214" s="717"/>
      <c r="AC214" s="717"/>
      <c r="AD214" s="717"/>
      <c r="AE214" s="717"/>
      <c r="AF214" s="717"/>
    </row>
    <row r="215" spans="1:32" x14ac:dyDescent="0.2">
      <c r="A215" s="719"/>
      <c r="F215" s="717"/>
      <c r="G215" s="717"/>
      <c r="H215" s="717"/>
      <c r="I215" s="717"/>
      <c r="J215" s="717"/>
      <c r="K215" s="717"/>
      <c r="L215" s="717"/>
      <c r="M215" s="717"/>
      <c r="N215" s="717"/>
      <c r="O215" s="717"/>
      <c r="P215" s="717"/>
      <c r="Q215" s="717"/>
      <c r="R215" s="717"/>
      <c r="S215" s="717"/>
      <c r="T215" s="717"/>
      <c r="U215" s="717"/>
      <c r="V215" s="717"/>
      <c r="W215" s="717"/>
      <c r="X215" s="717"/>
      <c r="Y215" s="717"/>
      <c r="Z215" s="717"/>
      <c r="AA215" s="717"/>
      <c r="AB215" s="717"/>
      <c r="AC215" s="717"/>
      <c r="AD215" s="717"/>
      <c r="AE215" s="717"/>
      <c r="AF215" s="717"/>
    </row>
    <row r="216" spans="1:32" x14ac:dyDescent="0.2">
      <c r="A216" s="719"/>
      <c r="F216" s="717"/>
      <c r="G216" s="717"/>
      <c r="H216" s="717"/>
      <c r="I216" s="717"/>
      <c r="J216" s="717"/>
      <c r="K216" s="717"/>
      <c r="L216" s="717"/>
      <c r="M216" s="717"/>
      <c r="N216" s="717"/>
      <c r="O216" s="717"/>
      <c r="P216" s="717"/>
      <c r="Q216" s="717"/>
      <c r="R216" s="717"/>
      <c r="S216" s="717"/>
      <c r="T216" s="717"/>
      <c r="U216" s="717"/>
      <c r="V216" s="717"/>
      <c r="W216" s="717"/>
      <c r="X216" s="717"/>
      <c r="Y216" s="717"/>
      <c r="Z216" s="717"/>
      <c r="AA216" s="717"/>
      <c r="AB216" s="717"/>
      <c r="AC216" s="717"/>
      <c r="AD216" s="717"/>
      <c r="AE216" s="717"/>
      <c r="AF216" s="717"/>
    </row>
    <row r="217" spans="1:32" x14ac:dyDescent="0.2">
      <c r="A217" s="719"/>
      <c r="F217" s="717"/>
      <c r="G217" s="717"/>
      <c r="H217" s="717"/>
      <c r="I217" s="717"/>
      <c r="J217" s="717"/>
      <c r="K217" s="717"/>
      <c r="L217" s="717"/>
      <c r="M217" s="717"/>
      <c r="N217" s="717"/>
      <c r="O217" s="717"/>
      <c r="P217" s="717"/>
      <c r="Q217" s="717"/>
      <c r="R217" s="717"/>
      <c r="S217" s="717"/>
      <c r="T217" s="717"/>
      <c r="U217" s="717"/>
      <c r="V217" s="717"/>
      <c r="W217" s="717"/>
      <c r="X217" s="717"/>
      <c r="Y217" s="717"/>
      <c r="Z217" s="717"/>
      <c r="AA217" s="717"/>
      <c r="AB217" s="717"/>
      <c r="AC217" s="717"/>
      <c r="AD217" s="717"/>
      <c r="AE217" s="717"/>
      <c r="AF217" s="717"/>
    </row>
    <row r="218" spans="1:32" x14ac:dyDescent="0.2">
      <c r="A218" s="719"/>
      <c r="F218" s="717"/>
      <c r="G218" s="717"/>
      <c r="H218" s="717"/>
      <c r="I218" s="717"/>
      <c r="J218" s="717"/>
      <c r="K218" s="717"/>
      <c r="L218" s="717"/>
      <c r="M218" s="717"/>
      <c r="N218" s="717"/>
      <c r="O218" s="717"/>
      <c r="P218" s="717"/>
      <c r="Q218" s="717"/>
      <c r="R218" s="717"/>
      <c r="S218" s="717"/>
      <c r="T218" s="717"/>
      <c r="U218" s="717"/>
      <c r="V218" s="717"/>
      <c r="W218" s="717"/>
      <c r="X218" s="717"/>
      <c r="Y218" s="717"/>
      <c r="Z218" s="717"/>
      <c r="AA218" s="717"/>
      <c r="AB218" s="717"/>
      <c r="AC218" s="717"/>
      <c r="AD218" s="717"/>
      <c r="AE218" s="717"/>
      <c r="AF218" s="717"/>
    </row>
    <row r="219" spans="1:32" x14ac:dyDescent="0.2">
      <c r="A219" s="719"/>
      <c r="F219" s="717"/>
      <c r="G219" s="717"/>
      <c r="H219" s="717"/>
      <c r="I219" s="717"/>
      <c r="J219" s="717"/>
      <c r="K219" s="717"/>
      <c r="L219" s="717"/>
      <c r="M219" s="717"/>
      <c r="N219" s="717"/>
      <c r="O219" s="717"/>
      <c r="P219" s="717"/>
      <c r="Q219" s="717"/>
      <c r="R219" s="717"/>
      <c r="S219" s="717"/>
      <c r="T219" s="717"/>
      <c r="U219" s="717"/>
      <c r="V219" s="717"/>
      <c r="W219" s="717"/>
      <c r="X219" s="717"/>
      <c r="Y219" s="717"/>
      <c r="Z219" s="717"/>
      <c r="AA219" s="717"/>
      <c r="AB219" s="717"/>
      <c r="AC219" s="717"/>
      <c r="AD219" s="717"/>
      <c r="AE219" s="717"/>
      <c r="AF219" s="717"/>
    </row>
    <row r="220" spans="1:32" x14ac:dyDescent="0.2">
      <c r="A220" s="719"/>
      <c r="F220" s="717"/>
      <c r="G220" s="717"/>
      <c r="H220" s="717"/>
      <c r="I220" s="717"/>
      <c r="J220" s="717"/>
      <c r="K220" s="717"/>
      <c r="L220" s="717"/>
      <c r="M220" s="717"/>
      <c r="N220" s="717"/>
      <c r="O220" s="717"/>
      <c r="P220" s="717"/>
      <c r="Q220" s="717"/>
      <c r="R220" s="717"/>
      <c r="S220" s="717"/>
      <c r="T220" s="717"/>
      <c r="U220" s="717"/>
      <c r="V220" s="717"/>
      <c r="W220" s="717"/>
      <c r="X220" s="717"/>
      <c r="Y220" s="717"/>
      <c r="Z220" s="717"/>
      <c r="AA220" s="717"/>
      <c r="AB220" s="717"/>
      <c r="AC220" s="717"/>
      <c r="AD220" s="717"/>
      <c r="AE220" s="717"/>
      <c r="AF220" s="717"/>
    </row>
    <row r="221" spans="1:32" x14ac:dyDescent="0.2">
      <c r="A221" s="719"/>
      <c r="F221" s="717"/>
      <c r="G221" s="717"/>
      <c r="H221" s="717"/>
      <c r="I221" s="717"/>
      <c r="J221" s="717"/>
      <c r="K221" s="717"/>
      <c r="L221" s="717"/>
      <c r="M221" s="717"/>
      <c r="N221" s="717"/>
      <c r="O221" s="717"/>
      <c r="P221" s="717"/>
      <c r="Q221" s="717"/>
      <c r="R221" s="717"/>
      <c r="S221" s="717"/>
      <c r="T221" s="717"/>
      <c r="U221" s="717"/>
      <c r="V221" s="717"/>
      <c r="W221" s="717"/>
      <c r="X221" s="717"/>
      <c r="Y221" s="717"/>
      <c r="Z221" s="717"/>
      <c r="AA221" s="717"/>
      <c r="AB221" s="717"/>
      <c r="AC221" s="717"/>
      <c r="AD221" s="717"/>
      <c r="AE221" s="717"/>
      <c r="AF221" s="717"/>
    </row>
    <row r="222" spans="1:32" x14ac:dyDescent="0.2">
      <c r="A222" s="719"/>
      <c r="F222" s="717"/>
      <c r="G222" s="717"/>
      <c r="H222" s="717"/>
      <c r="I222" s="717"/>
      <c r="J222" s="717"/>
      <c r="K222" s="717"/>
      <c r="L222" s="717"/>
      <c r="M222" s="717"/>
      <c r="N222" s="717"/>
      <c r="O222" s="717"/>
      <c r="P222" s="717"/>
      <c r="Q222" s="717"/>
      <c r="R222" s="717"/>
      <c r="S222" s="717"/>
      <c r="T222" s="717"/>
      <c r="U222" s="717"/>
      <c r="V222" s="717"/>
      <c r="W222" s="717"/>
      <c r="X222" s="717"/>
      <c r="Y222" s="717"/>
      <c r="Z222" s="717"/>
      <c r="AA222" s="717"/>
      <c r="AB222" s="717"/>
      <c r="AC222" s="717"/>
      <c r="AD222" s="717"/>
      <c r="AE222" s="717"/>
      <c r="AF222" s="717"/>
    </row>
    <row r="223" spans="1:32" x14ac:dyDescent="0.2">
      <c r="A223" s="719"/>
      <c r="F223" s="717"/>
      <c r="G223" s="717"/>
      <c r="H223" s="717"/>
      <c r="I223" s="717"/>
      <c r="J223" s="717"/>
      <c r="K223" s="717"/>
      <c r="L223" s="717"/>
      <c r="M223" s="717"/>
      <c r="N223" s="717"/>
      <c r="O223" s="717"/>
      <c r="P223" s="717"/>
      <c r="Q223" s="717"/>
      <c r="R223" s="717"/>
      <c r="S223" s="717"/>
      <c r="T223" s="717"/>
      <c r="U223" s="717"/>
      <c r="V223" s="717"/>
      <c r="W223" s="717"/>
      <c r="X223" s="717"/>
      <c r="Y223" s="717"/>
      <c r="Z223" s="717"/>
      <c r="AA223" s="717"/>
      <c r="AB223" s="717"/>
      <c r="AC223" s="717"/>
      <c r="AD223" s="717"/>
      <c r="AE223" s="717"/>
      <c r="AF223" s="717"/>
    </row>
    <row r="224" spans="1:32" x14ac:dyDescent="0.2">
      <c r="A224" s="719"/>
      <c r="F224" s="717"/>
      <c r="G224" s="717"/>
      <c r="H224" s="717"/>
      <c r="I224" s="717"/>
      <c r="J224" s="717"/>
      <c r="K224" s="717"/>
      <c r="L224" s="717"/>
      <c r="M224" s="717"/>
      <c r="N224" s="717"/>
      <c r="O224" s="717"/>
      <c r="P224" s="717"/>
      <c r="Q224" s="717"/>
      <c r="R224" s="717"/>
      <c r="S224" s="717"/>
      <c r="T224" s="717"/>
      <c r="U224" s="717"/>
      <c r="V224" s="717"/>
      <c r="W224" s="717"/>
      <c r="X224" s="717"/>
      <c r="Y224" s="717"/>
      <c r="Z224" s="717"/>
      <c r="AA224" s="717"/>
      <c r="AB224" s="717"/>
      <c r="AC224" s="717"/>
      <c r="AD224" s="717"/>
      <c r="AE224" s="717"/>
      <c r="AF224" s="717"/>
    </row>
    <row r="225" spans="1:32" x14ac:dyDescent="0.2">
      <c r="A225" s="719"/>
      <c r="F225" s="717"/>
      <c r="G225" s="717"/>
      <c r="H225" s="717"/>
      <c r="I225" s="717"/>
      <c r="J225" s="717"/>
      <c r="K225" s="717"/>
      <c r="L225" s="717"/>
      <c r="M225" s="717"/>
      <c r="N225" s="717"/>
      <c r="O225" s="717"/>
      <c r="P225" s="717"/>
      <c r="Q225" s="717"/>
      <c r="R225" s="717"/>
      <c r="S225" s="717"/>
      <c r="T225" s="717"/>
      <c r="U225" s="717"/>
      <c r="V225" s="717"/>
      <c r="W225" s="717"/>
      <c r="X225" s="717"/>
      <c r="Y225" s="717"/>
      <c r="Z225" s="717"/>
      <c r="AA225" s="717"/>
      <c r="AB225" s="717"/>
      <c r="AC225" s="717"/>
      <c r="AD225" s="717"/>
      <c r="AE225" s="717"/>
      <c r="AF225" s="717"/>
    </row>
    <row r="226" spans="1:32" x14ac:dyDescent="0.2">
      <c r="A226" s="719"/>
      <c r="F226" s="717"/>
      <c r="G226" s="717"/>
      <c r="H226" s="717"/>
      <c r="I226" s="717"/>
      <c r="J226" s="717"/>
      <c r="K226" s="717"/>
      <c r="L226" s="717"/>
      <c r="M226" s="717"/>
      <c r="N226" s="717"/>
      <c r="O226" s="717"/>
      <c r="P226" s="717"/>
      <c r="Q226" s="717"/>
      <c r="R226" s="717"/>
      <c r="S226" s="717"/>
      <c r="T226" s="717"/>
      <c r="U226" s="717"/>
      <c r="V226" s="717"/>
      <c r="W226" s="717"/>
      <c r="X226" s="717"/>
      <c r="Y226" s="717"/>
      <c r="Z226" s="717"/>
      <c r="AA226" s="717"/>
      <c r="AB226" s="717"/>
      <c r="AC226" s="717"/>
      <c r="AD226" s="717"/>
      <c r="AE226" s="717"/>
      <c r="AF226" s="717"/>
    </row>
    <row r="227" spans="1:32" x14ac:dyDescent="0.2">
      <c r="A227" s="719"/>
      <c r="F227" s="717"/>
      <c r="G227" s="717"/>
      <c r="H227" s="717"/>
      <c r="I227" s="717"/>
      <c r="J227" s="717"/>
      <c r="K227" s="717"/>
      <c r="L227" s="717"/>
      <c r="M227" s="717"/>
      <c r="N227" s="717"/>
      <c r="O227" s="717"/>
      <c r="P227" s="717"/>
      <c r="Q227" s="717"/>
      <c r="R227" s="717"/>
      <c r="S227" s="717"/>
      <c r="T227" s="717"/>
      <c r="U227" s="717"/>
      <c r="V227" s="717"/>
      <c r="W227" s="717"/>
      <c r="X227" s="717"/>
      <c r="Y227" s="717"/>
      <c r="Z227" s="717"/>
      <c r="AA227" s="717"/>
      <c r="AB227" s="717"/>
      <c r="AC227" s="717"/>
      <c r="AD227" s="717"/>
      <c r="AE227" s="717"/>
      <c r="AF227" s="717"/>
    </row>
    <row r="228" spans="1:32" x14ac:dyDescent="0.2">
      <c r="A228" s="719"/>
      <c r="F228" s="717"/>
      <c r="G228" s="717"/>
      <c r="H228" s="717"/>
      <c r="I228" s="717"/>
      <c r="J228" s="717"/>
      <c r="K228" s="717"/>
      <c r="L228" s="717"/>
      <c r="M228" s="717"/>
      <c r="N228" s="717"/>
      <c r="O228" s="717"/>
      <c r="P228" s="717"/>
      <c r="Q228" s="717"/>
      <c r="R228" s="717"/>
      <c r="S228" s="717"/>
      <c r="T228" s="717"/>
      <c r="U228" s="717"/>
      <c r="V228" s="717"/>
      <c r="W228" s="717"/>
      <c r="X228" s="717"/>
      <c r="Y228" s="717"/>
      <c r="Z228" s="717"/>
      <c r="AA228" s="717"/>
      <c r="AB228" s="717"/>
      <c r="AC228" s="717"/>
      <c r="AD228" s="717"/>
      <c r="AE228" s="717"/>
      <c r="AF228" s="717"/>
    </row>
    <row r="229" spans="1:32" x14ac:dyDescent="0.2">
      <c r="A229" s="719"/>
      <c r="F229" s="717"/>
      <c r="G229" s="717"/>
      <c r="H229" s="717"/>
      <c r="I229" s="717"/>
      <c r="J229" s="717"/>
      <c r="K229" s="717"/>
      <c r="L229" s="717"/>
      <c r="M229" s="717"/>
      <c r="N229" s="717"/>
      <c r="O229" s="717"/>
      <c r="P229" s="717"/>
      <c r="Q229" s="717"/>
      <c r="R229" s="717"/>
      <c r="S229" s="717"/>
      <c r="T229" s="717"/>
      <c r="U229" s="717"/>
      <c r="V229" s="717"/>
      <c r="W229" s="717"/>
      <c r="X229" s="717"/>
      <c r="Y229" s="717"/>
      <c r="Z229" s="717"/>
      <c r="AA229" s="717"/>
      <c r="AB229" s="717"/>
      <c r="AC229" s="717"/>
      <c r="AD229" s="717"/>
      <c r="AE229" s="717"/>
      <c r="AF229" s="717"/>
    </row>
    <row r="230" spans="1:32" x14ac:dyDescent="0.2">
      <c r="A230" s="719"/>
      <c r="F230" s="717"/>
      <c r="G230" s="717"/>
      <c r="H230" s="717"/>
      <c r="I230" s="717"/>
      <c r="J230" s="717"/>
      <c r="K230" s="717"/>
      <c r="L230" s="717"/>
      <c r="M230" s="717"/>
      <c r="N230" s="717"/>
      <c r="O230" s="717"/>
      <c r="P230" s="717"/>
      <c r="Q230" s="717"/>
      <c r="R230" s="717"/>
      <c r="S230" s="717"/>
      <c r="T230" s="717"/>
      <c r="U230" s="717"/>
      <c r="V230" s="717"/>
      <c r="W230" s="717"/>
      <c r="X230" s="717"/>
      <c r="Y230" s="717"/>
      <c r="Z230" s="717"/>
      <c r="AA230" s="717"/>
      <c r="AB230" s="717"/>
      <c r="AC230" s="717"/>
      <c r="AD230" s="717"/>
      <c r="AE230" s="717"/>
      <c r="AF230" s="717"/>
    </row>
    <row r="231" spans="1:32" x14ac:dyDescent="0.2">
      <c r="A231" s="719"/>
      <c r="F231" s="717"/>
      <c r="G231" s="717"/>
      <c r="H231" s="717"/>
      <c r="I231" s="717"/>
      <c r="J231" s="717"/>
      <c r="K231" s="717"/>
      <c r="L231" s="717"/>
      <c r="M231" s="717"/>
      <c r="N231" s="717"/>
      <c r="O231" s="717"/>
      <c r="P231" s="717"/>
      <c r="Q231" s="717"/>
      <c r="R231" s="717"/>
      <c r="S231" s="717"/>
      <c r="T231" s="717"/>
      <c r="U231" s="717"/>
      <c r="V231" s="717"/>
      <c r="W231" s="717"/>
      <c r="X231" s="717"/>
      <c r="Y231" s="717"/>
      <c r="Z231" s="717"/>
      <c r="AA231" s="717"/>
      <c r="AB231" s="717"/>
      <c r="AC231" s="717"/>
      <c r="AD231" s="717"/>
      <c r="AE231" s="717"/>
      <c r="AF231" s="717"/>
    </row>
    <row r="232" spans="1:32" x14ac:dyDescent="0.2">
      <c r="A232" s="719"/>
      <c r="F232" s="717"/>
      <c r="G232" s="717"/>
      <c r="H232" s="717"/>
      <c r="I232" s="717"/>
      <c r="J232" s="717"/>
      <c r="K232" s="717"/>
      <c r="L232" s="717"/>
      <c r="M232" s="717"/>
      <c r="N232" s="717"/>
      <c r="O232" s="717"/>
      <c r="P232" s="717"/>
      <c r="Q232" s="717"/>
      <c r="R232" s="717"/>
      <c r="S232" s="717"/>
      <c r="T232" s="717"/>
      <c r="U232" s="717"/>
      <c r="V232" s="717"/>
      <c r="W232" s="717"/>
      <c r="X232" s="717"/>
      <c r="Y232" s="717"/>
      <c r="Z232" s="717"/>
      <c r="AA232" s="717"/>
      <c r="AB232" s="717"/>
      <c r="AC232" s="717"/>
      <c r="AD232" s="717"/>
      <c r="AE232" s="717"/>
      <c r="AF232" s="717"/>
    </row>
    <row r="233" spans="1:32" x14ac:dyDescent="0.2">
      <c r="A233" s="719"/>
      <c r="F233" s="717"/>
      <c r="G233" s="717"/>
      <c r="H233" s="717"/>
      <c r="I233" s="717"/>
      <c r="J233" s="717"/>
      <c r="K233" s="717"/>
      <c r="L233" s="717"/>
      <c r="M233" s="717"/>
      <c r="N233" s="717"/>
      <c r="O233" s="717"/>
      <c r="P233" s="717"/>
      <c r="Q233" s="717"/>
      <c r="R233" s="717"/>
      <c r="S233" s="717"/>
      <c r="T233" s="717"/>
      <c r="U233" s="717"/>
      <c r="V233" s="717"/>
      <c r="W233" s="717"/>
      <c r="X233" s="717"/>
      <c r="Y233" s="717"/>
      <c r="Z233" s="717"/>
      <c r="AA233" s="717"/>
      <c r="AB233" s="717"/>
      <c r="AC233" s="717"/>
      <c r="AD233" s="717"/>
      <c r="AE233" s="717"/>
      <c r="AF233" s="717"/>
    </row>
    <row r="234" spans="1:32" x14ac:dyDescent="0.2">
      <c r="A234" s="719"/>
      <c r="F234" s="717"/>
      <c r="G234" s="717"/>
      <c r="H234" s="717"/>
      <c r="I234" s="717"/>
      <c r="J234" s="717"/>
      <c r="K234" s="717"/>
      <c r="L234" s="717"/>
      <c r="M234" s="717"/>
      <c r="N234" s="717"/>
      <c r="O234" s="717"/>
      <c r="P234" s="717"/>
      <c r="Q234" s="717"/>
      <c r="R234" s="717"/>
      <c r="S234" s="717"/>
      <c r="T234" s="717"/>
      <c r="U234" s="717"/>
      <c r="V234" s="717"/>
      <c r="W234" s="717"/>
      <c r="X234" s="717"/>
      <c r="Y234" s="717"/>
      <c r="Z234" s="717"/>
      <c r="AA234" s="717"/>
      <c r="AB234" s="717"/>
      <c r="AC234" s="717"/>
      <c r="AD234" s="717"/>
      <c r="AE234" s="717"/>
      <c r="AF234" s="717"/>
    </row>
    <row r="235" spans="1:32" x14ac:dyDescent="0.2">
      <c r="A235" s="719"/>
      <c r="F235" s="717"/>
      <c r="G235" s="717"/>
      <c r="H235" s="717"/>
      <c r="I235" s="717"/>
      <c r="J235" s="717"/>
      <c r="K235" s="717"/>
      <c r="L235" s="717"/>
      <c r="M235" s="717"/>
      <c r="N235" s="717"/>
      <c r="O235" s="717"/>
      <c r="P235" s="717"/>
      <c r="Q235" s="717"/>
      <c r="R235" s="717"/>
      <c r="S235" s="717"/>
      <c r="T235" s="717"/>
      <c r="U235" s="717"/>
      <c r="V235" s="717"/>
      <c r="W235" s="717"/>
      <c r="X235" s="717"/>
      <c r="Y235" s="717"/>
      <c r="Z235" s="717"/>
      <c r="AA235" s="717"/>
      <c r="AB235" s="717"/>
      <c r="AC235" s="717"/>
      <c r="AD235" s="717"/>
      <c r="AE235" s="717"/>
      <c r="AF235" s="717"/>
    </row>
    <row r="236" spans="1:32" x14ac:dyDescent="0.2">
      <c r="A236" s="719"/>
      <c r="F236" s="717"/>
      <c r="G236" s="717"/>
      <c r="H236" s="717"/>
      <c r="I236" s="717"/>
      <c r="J236" s="717"/>
      <c r="K236" s="717"/>
      <c r="L236" s="717"/>
      <c r="M236" s="717"/>
      <c r="N236" s="717"/>
      <c r="O236" s="717"/>
      <c r="P236" s="717"/>
      <c r="Q236" s="717"/>
      <c r="R236" s="717"/>
      <c r="S236" s="717"/>
      <c r="T236" s="717"/>
      <c r="U236" s="717"/>
      <c r="V236" s="717"/>
      <c r="W236" s="717"/>
      <c r="X236" s="717"/>
      <c r="Y236" s="717"/>
      <c r="Z236" s="717"/>
      <c r="AA236" s="717"/>
      <c r="AB236" s="717"/>
      <c r="AC236" s="717"/>
      <c r="AD236" s="717"/>
      <c r="AE236" s="717"/>
      <c r="AF236" s="717"/>
    </row>
    <row r="237" spans="1:32" x14ac:dyDescent="0.2">
      <c r="A237" s="719"/>
      <c r="F237" s="717"/>
      <c r="G237" s="717"/>
      <c r="H237" s="717"/>
      <c r="I237" s="717"/>
      <c r="J237" s="717"/>
      <c r="K237" s="717"/>
      <c r="L237" s="717"/>
      <c r="M237" s="717"/>
      <c r="N237" s="717"/>
      <c r="O237" s="717"/>
      <c r="P237" s="717"/>
      <c r="Q237" s="717"/>
      <c r="R237" s="717"/>
      <c r="S237" s="717"/>
      <c r="T237" s="717"/>
      <c r="U237" s="717"/>
      <c r="V237" s="717"/>
      <c r="W237" s="717"/>
      <c r="X237" s="717"/>
      <c r="Y237" s="717"/>
      <c r="Z237" s="717"/>
      <c r="AA237" s="717"/>
      <c r="AB237" s="717"/>
      <c r="AC237" s="717"/>
      <c r="AD237" s="717"/>
      <c r="AE237" s="717"/>
      <c r="AF237" s="717"/>
    </row>
    <row r="238" spans="1:32" x14ac:dyDescent="0.2">
      <c r="A238" s="719"/>
      <c r="F238" s="717"/>
      <c r="G238" s="717"/>
      <c r="H238" s="717"/>
      <c r="I238" s="717"/>
      <c r="J238" s="717"/>
      <c r="K238" s="717"/>
      <c r="L238" s="717"/>
      <c r="M238" s="717"/>
      <c r="N238" s="717"/>
      <c r="O238" s="717"/>
      <c r="P238" s="717"/>
      <c r="Q238" s="717"/>
      <c r="R238" s="717"/>
      <c r="S238" s="717"/>
      <c r="T238" s="717"/>
      <c r="U238" s="717"/>
      <c r="V238" s="717"/>
      <c r="W238" s="717"/>
      <c r="X238" s="717"/>
      <c r="Y238" s="717"/>
      <c r="Z238" s="717"/>
      <c r="AA238" s="717"/>
      <c r="AB238" s="717"/>
      <c r="AC238" s="717"/>
      <c r="AD238" s="717"/>
      <c r="AE238" s="717"/>
      <c r="AF238" s="717"/>
    </row>
    <row r="239" spans="1:32" x14ac:dyDescent="0.2">
      <c r="A239" s="719"/>
      <c r="F239" s="717"/>
      <c r="G239" s="717"/>
      <c r="H239" s="717"/>
      <c r="I239" s="717"/>
      <c r="J239" s="717"/>
      <c r="K239" s="717"/>
      <c r="L239" s="717"/>
      <c r="M239" s="717"/>
      <c r="N239" s="717"/>
      <c r="O239" s="717"/>
      <c r="P239" s="717"/>
      <c r="Q239" s="717"/>
      <c r="R239" s="717"/>
      <c r="S239" s="717"/>
      <c r="T239" s="717"/>
      <c r="U239" s="717"/>
      <c r="V239" s="717"/>
      <c r="W239" s="717"/>
      <c r="X239" s="717"/>
      <c r="Y239" s="717"/>
      <c r="Z239" s="717"/>
      <c r="AA239" s="717"/>
      <c r="AB239" s="717"/>
      <c r="AC239" s="717"/>
      <c r="AD239" s="717"/>
      <c r="AE239" s="717"/>
      <c r="AF239" s="717"/>
    </row>
    <row r="240" spans="1:32" x14ac:dyDescent="0.2">
      <c r="A240" s="719"/>
      <c r="F240" s="717"/>
      <c r="G240" s="717"/>
      <c r="H240" s="717"/>
      <c r="I240" s="717"/>
      <c r="J240" s="717"/>
      <c r="K240" s="717"/>
      <c r="L240" s="717"/>
      <c r="M240" s="717"/>
      <c r="N240" s="717"/>
      <c r="O240" s="717"/>
      <c r="P240" s="717"/>
      <c r="Q240" s="717"/>
      <c r="R240" s="717"/>
      <c r="S240" s="717"/>
      <c r="T240" s="717"/>
      <c r="U240" s="717"/>
      <c r="V240" s="717"/>
      <c r="W240" s="717"/>
      <c r="X240" s="717"/>
      <c r="Y240" s="717"/>
      <c r="Z240" s="717"/>
      <c r="AA240" s="717"/>
      <c r="AB240" s="717"/>
      <c r="AC240" s="717"/>
      <c r="AD240" s="717"/>
      <c r="AE240" s="717"/>
      <c r="AF240" s="717"/>
    </row>
    <row r="241" spans="1:32" x14ac:dyDescent="0.2">
      <c r="A241" s="719"/>
      <c r="F241" s="717"/>
      <c r="G241" s="717"/>
      <c r="H241" s="717"/>
      <c r="I241" s="717"/>
      <c r="J241" s="717"/>
      <c r="K241" s="717"/>
      <c r="L241" s="717"/>
      <c r="M241" s="717"/>
      <c r="N241" s="717"/>
      <c r="O241" s="717"/>
      <c r="P241" s="717"/>
      <c r="Q241" s="717"/>
      <c r="R241" s="717"/>
      <c r="S241" s="717"/>
      <c r="T241" s="717"/>
      <c r="U241" s="717"/>
      <c r="V241" s="717"/>
      <c r="W241" s="717"/>
      <c r="X241" s="717"/>
      <c r="Y241" s="717"/>
      <c r="Z241" s="717"/>
      <c r="AA241" s="717"/>
      <c r="AB241" s="717"/>
      <c r="AC241" s="717"/>
      <c r="AD241" s="717"/>
      <c r="AE241" s="717"/>
      <c r="AF241" s="717"/>
    </row>
  </sheetData>
  <mergeCells count="7">
    <mergeCell ref="A6:A11"/>
    <mergeCell ref="B6:B11"/>
    <mergeCell ref="C6:E6"/>
    <mergeCell ref="F6:F11"/>
    <mergeCell ref="C7:C11"/>
    <mergeCell ref="D7:D11"/>
    <mergeCell ref="E7:E11"/>
  </mergeCells>
  <pageMargins left="2.0472440944881889" right="0.98425196850393704" top="0.78740157480314965" bottom="0.78740157480314965" header="0.51181102362204722" footer="0.51181102362204722"/>
  <pageSetup paperSize="9" scale="45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2:AG241"/>
  <sheetViews>
    <sheetView showGridLines="0" zoomScale="80" zoomScaleNormal="80" zoomScaleSheetLayoutView="100" workbookViewId="0">
      <selection activeCell="B12" sqref="B12"/>
    </sheetView>
  </sheetViews>
  <sheetFormatPr defaultColWidth="8.85546875" defaultRowHeight="15" x14ac:dyDescent="0.2"/>
  <cols>
    <col min="1" max="1" width="61.28515625" style="717" customWidth="1"/>
    <col min="2" max="2" width="37.140625" style="717" customWidth="1"/>
    <col min="3" max="3" width="31.5703125" style="717" customWidth="1"/>
    <col min="4" max="4" width="34.140625" style="717" customWidth="1"/>
    <col min="5" max="5" width="30.5703125" style="717" customWidth="1"/>
    <col min="6" max="6" width="51.85546875" style="1025" customWidth="1"/>
    <col min="7" max="7" width="11.7109375" style="718" bestFit="1" customWidth="1"/>
    <col min="8" max="8" width="10.140625" style="718" bestFit="1" customWidth="1"/>
    <col min="9" max="9" width="9.140625" style="718" bestFit="1" customWidth="1"/>
    <col min="10" max="10" width="10.140625" style="718" bestFit="1" customWidth="1"/>
    <col min="11" max="12" width="11.7109375" style="718" bestFit="1" customWidth="1"/>
    <col min="13" max="32" width="8.85546875" style="718"/>
    <col min="33" max="16384" width="8.85546875" style="717"/>
  </cols>
  <sheetData>
    <row r="2" spans="1:33" s="798" customFormat="1" ht="18" customHeight="1" x14ac:dyDescent="0.3">
      <c r="A2" s="716" t="s">
        <v>456</v>
      </c>
      <c r="F2" s="1006"/>
      <c r="G2" s="863"/>
      <c r="H2" s="863"/>
      <c r="I2" s="863"/>
      <c r="J2" s="863"/>
      <c r="K2" s="863"/>
      <c r="L2" s="863"/>
      <c r="M2" s="863"/>
      <c r="N2" s="863"/>
      <c r="O2" s="863"/>
      <c r="P2" s="863"/>
      <c r="Q2" s="863"/>
      <c r="R2" s="863"/>
      <c r="S2" s="863"/>
      <c r="T2" s="863"/>
      <c r="U2" s="863"/>
      <c r="V2" s="863"/>
      <c r="W2" s="863"/>
      <c r="X2" s="863"/>
      <c r="Y2" s="863"/>
      <c r="Z2" s="863"/>
      <c r="AA2" s="863"/>
      <c r="AB2" s="863"/>
      <c r="AC2" s="863"/>
      <c r="AD2" s="863"/>
      <c r="AE2" s="863"/>
      <c r="AF2" s="863"/>
    </row>
    <row r="3" spans="1:33" s="799" customFormat="1" ht="18" customHeight="1" x14ac:dyDescent="0.3">
      <c r="A3" s="995" t="s">
        <v>457</v>
      </c>
      <c r="F3" s="1007"/>
      <c r="G3" s="864"/>
      <c r="H3" s="864"/>
      <c r="I3" s="864"/>
      <c r="J3" s="864"/>
      <c r="K3" s="864"/>
      <c r="L3" s="864"/>
      <c r="M3" s="864"/>
      <c r="N3" s="864"/>
      <c r="O3" s="864"/>
      <c r="P3" s="864"/>
      <c r="Q3" s="864"/>
      <c r="R3" s="864"/>
      <c r="S3" s="864"/>
      <c r="T3" s="864"/>
      <c r="U3" s="864"/>
      <c r="V3" s="864"/>
      <c r="W3" s="864"/>
      <c r="X3" s="864"/>
      <c r="Y3" s="864"/>
      <c r="Z3" s="864"/>
      <c r="AA3" s="864"/>
      <c r="AB3" s="864"/>
      <c r="AC3" s="864"/>
      <c r="AD3" s="864"/>
      <c r="AE3" s="864"/>
      <c r="AF3" s="864"/>
    </row>
    <row r="4" spans="1:33" s="719" customFormat="1" ht="18" customHeight="1" x14ac:dyDescent="0.2">
      <c r="F4" s="1008"/>
      <c r="G4" s="720"/>
      <c r="H4" s="720"/>
      <c r="I4" s="720"/>
      <c r="J4" s="720"/>
      <c r="K4" s="720"/>
      <c r="L4" s="720"/>
      <c r="M4" s="720"/>
      <c r="N4" s="720"/>
      <c r="O4" s="720"/>
      <c r="P4" s="720"/>
      <c r="Q4" s="720"/>
      <c r="R4" s="720"/>
      <c r="S4" s="720"/>
      <c r="T4" s="720"/>
      <c r="U4" s="720"/>
      <c r="V4" s="720"/>
      <c r="W4" s="720"/>
      <c r="X4" s="720"/>
      <c r="Y4" s="720"/>
      <c r="Z4" s="720"/>
      <c r="AA4" s="720"/>
      <c r="AB4" s="720"/>
      <c r="AC4" s="720"/>
      <c r="AD4" s="720"/>
      <c r="AE4" s="720"/>
      <c r="AF4" s="720"/>
    </row>
    <row r="5" spans="1:33" s="702" customFormat="1" ht="15" customHeight="1" x14ac:dyDescent="0.25">
      <c r="A5" s="721" t="s">
        <v>3</v>
      </c>
      <c r="B5" s="1009"/>
      <c r="C5" s="1010"/>
      <c r="D5" s="1010"/>
      <c r="E5" s="1010"/>
      <c r="F5" s="985" t="s">
        <v>5</v>
      </c>
      <c r="G5" s="1011"/>
      <c r="H5" s="1011"/>
      <c r="I5" s="1011"/>
      <c r="J5" s="1011"/>
      <c r="K5" s="1011"/>
      <c r="L5" s="1011"/>
      <c r="M5" s="1011"/>
      <c r="N5" s="1011"/>
      <c r="O5" s="1011"/>
      <c r="P5" s="1011"/>
      <c r="Q5" s="1011"/>
      <c r="R5" s="1011"/>
      <c r="S5" s="1011"/>
      <c r="T5" s="1011"/>
      <c r="U5" s="1011"/>
      <c r="V5" s="1011"/>
      <c r="W5" s="1011"/>
      <c r="X5" s="1011"/>
      <c r="Y5" s="1011"/>
      <c r="Z5" s="1011"/>
      <c r="AA5" s="1011"/>
      <c r="AB5" s="1011"/>
      <c r="AC5" s="1011"/>
      <c r="AD5" s="1011"/>
      <c r="AE5" s="1012"/>
      <c r="AF5" s="1012"/>
      <c r="AG5" s="1013"/>
    </row>
    <row r="6" spans="1:33" ht="15" customHeight="1" x14ac:dyDescent="0.2">
      <c r="A6" s="1058" t="s">
        <v>365</v>
      </c>
      <c r="B6" s="1068" t="s">
        <v>587</v>
      </c>
      <c r="C6" s="1071" t="s">
        <v>572</v>
      </c>
      <c r="D6" s="1072"/>
      <c r="E6" s="1073"/>
      <c r="F6" s="1065" t="s">
        <v>366</v>
      </c>
      <c r="G6" s="720"/>
      <c r="H6" s="720"/>
      <c r="I6" s="720"/>
      <c r="J6" s="720"/>
      <c r="K6" s="720"/>
      <c r="L6" s="720"/>
      <c r="M6" s="720"/>
      <c r="N6" s="720"/>
      <c r="O6" s="720"/>
      <c r="P6" s="720"/>
      <c r="Q6" s="720"/>
      <c r="R6" s="720"/>
      <c r="S6" s="720"/>
      <c r="T6" s="720"/>
      <c r="U6" s="720"/>
      <c r="V6" s="720"/>
      <c r="W6" s="720"/>
      <c r="X6" s="720"/>
      <c r="Y6" s="720"/>
      <c r="Z6" s="720"/>
      <c r="AA6" s="720"/>
      <c r="AB6" s="720"/>
      <c r="AC6" s="720"/>
      <c r="AD6" s="720"/>
    </row>
    <row r="7" spans="1:33" ht="15" customHeight="1" x14ac:dyDescent="0.2">
      <c r="A7" s="1081"/>
      <c r="B7" s="1069"/>
      <c r="C7" s="1068" t="s">
        <v>588</v>
      </c>
      <c r="D7" s="1068" t="s">
        <v>589</v>
      </c>
      <c r="E7" s="1068" t="s">
        <v>590</v>
      </c>
      <c r="F7" s="1083"/>
      <c r="G7" s="720"/>
      <c r="H7" s="720"/>
      <c r="I7" s="720"/>
      <c r="J7" s="720"/>
      <c r="K7" s="720"/>
      <c r="L7" s="720"/>
      <c r="M7" s="720"/>
      <c r="N7" s="720"/>
      <c r="O7" s="720"/>
      <c r="P7" s="720"/>
      <c r="Q7" s="720"/>
      <c r="R7" s="720"/>
      <c r="S7" s="720"/>
      <c r="T7" s="720"/>
      <c r="U7" s="720"/>
      <c r="V7" s="720"/>
      <c r="W7" s="720"/>
      <c r="X7" s="720"/>
      <c r="Y7" s="720"/>
      <c r="Z7" s="720"/>
      <c r="AA7" s="720"/>
      <c r="AB7" s="720"/>
      <c r="AC7" s="720"/>
      <c r="AD7" s="720"/>
    </row>
    <row r="8" spans="1:33" ht="15" customHeight="1" x14ac:dyDescent="0.2">
      <c r="A8" s="1081"/>
      <c r="B8" s="1069"/>
      <c r="C8" s="1077"/>
      <c r="D8" s="1077"/>
      <c r="E8" s="1077"/>
      <c r="F8" s="1083"/>
      <c r="G8" s="720"/>
      <c r="H8" s="720"/>
      <c r="I8" s="720"/>
      <c r="J8" s="720"/>
      <c r="K8" s="720"/>
      <c r="L8" s="720"/>
      <c r="M8" s="720"/>
      <c r="N8" s="720"/>
      <c r="O8" s="720"/>
      <c r="P8" s="720"/>
      <c r="Q8" s="720"/>
      <c r="R8" s="720"/>
      <c r="S8" s="720"/>
      <c r="T8" s="720"/>
      <c r="U8" s="720"/>
      <c r="V8" s="720"/>
      <c r="W8" s="720"/>
      <c r="X8" s="720"/>
      <c r="Y8" s="720"/>
      <c r="Z8" s="720"/>
      <c r="AA8" s="720"/>
      <c r="AB8" s="720"/>
      <c r="AC8" s="720"/>
      <c r="AD8" s="720"/>
    </row>
    <row r="9" spans="1:33" ht="15" customHeight="1" x14ac:dyDescent="0.2">
      <c r="A9" s="1081"/>
      <c r="B9" s="1069"/>
      <c r="C9" s="1077"/>
      <c r="D9" s="1077"/>
      <c r="E9" s="1077"/>
      <c r="F9" s="1083"/>
      <c r="G9" s="720"/>
      <c r="H9" s="720"/>
      <c r="I9" s="720"/>
      <c r="J9" s="720"/>
      <c r="K9" s="720"/>
      <c r="L9" s="720"/>
      <c r="M9" s="720"/>
      <c r="N9" s="720"/>
      <c r="O9" s="720"/>
      <c r="P9" s="720"/>
      <c r="Q9" s="720"/>
      <c r="R9" s="720"/>
      <c r="S9" s="720"/>
      <c r="T9" s="720"/>
      <c r="U9" s="720"/>
      <c r="V9" s="720"/>
      <c r="W9" s="720"/>
      <c r="X9" s="720"/>
      <c r="Y9" s="720"/>
      <c r="Z9" s="720"/>
      <c r="AA9" s="720"/>
      <c r="AB9" s="720"/>
      <c r="AC9" s="720"/>
      <c r="AD9" s="720"/>
      <c r="AG9" s="722"/>
    </row>
    <row r="10" spans="1:33" ht="15" customHeight="1" x14ac:dyDescent="0.2">
      <c r="A10" s="1081"/>
      <c r="B10" s="1069"/>
      <c r="C10" s="1077"/>
      <c r="D10" s="1077"/>
      <c r="E10" s="1077"/>
      <c r="F10" s="1083"/>
      <c r="G10" s="720"/>
      <c r="H10" s="720"/>
      <c r="I10" s="720"/>
      <c r="J10" s="720"/>
      <c r="K10" s="720"/>
      <c r="L10" s="720"/>
      <c r="M10" s="720"/>
      <c r="N10" s="720"/>
      <c r="O10" s="720"/>
      <c r="P10" s="720"/>
      <c r="Q10" s="720"/>
      <c r="R10" s="720"/>
      <c r="S10" s="720"/>
      <c r="T10" s="720"/>
      <c r="U10" s="720"/>
      <c r="V10" s="720"/>
      <c r="W10" s="720"/>
      <c r="X10" s="720"/>
      <c r="Y10" s="720"/>
      <c r="Z10" s="720"/>
      <c r="AA10" s="720"/>
      <c r="AB10" s="720"/>
      <c r="AC10" s="720"/>
      <c r="AD10" s="720"/>
      <c r="AG10" s="722"/>
    </row>
    <row r="11" spans="1:33" ht="15" customHeight="1" x14ac:dyDescent="0.2">
      <c r="A11" s="1082"/>
      <c r="B11" s="1070"/>
      <c r="C11" s="1085"/>
      <c r="D11" s="1085"/>
      <c r="E11" s="1085"/>
      <c r="F11" s="1084"/>
      <c r="G11" s="720"/>
      <c r="H11" s="720"/>
      <c r="I11" s="720"/>
      <c r="J11" s="720"/>
      <c r="K11" s="720"/>
      <c r="L11" s="720"/>
      <c r="M11" s="720"/>
      <c r="N11" s="720"/>
      <c r="O11" s="720"/>
      <c r="P11" s="720"/>
      <c r="Q11" s="720"/>
      <c r="R11" s="720"/>
      <c r="S11" s="720"/>
      <c r="T11" s="720"/>
      <c r="U11" s="720"/>
      <c r="V11" s="720"/>
      <c r="W11" s="720"/>
      <c r="X11" s="720"/>
      <c r="Y11" s="720"/>
      <c r="Z11" s="720"/>
      <c r="AA11" s="720"/>
      <c r="AB11" s="720"/>
      <c r="AC11" s="720"/>
      <c r="AD11" s="720"/>
      <c r="AG11" s="722"/>
    </row>
    <row r="12" spans="1:33" ht="18" customHeight="1" x14ac:dyDescent="0.2">
      <c r="A12" s="865" t="s">
        <v>458</v>
      </c>
      <c r="B12" s="850"/>
      <c r="C12" s="850"/>
      <c r="D12" s="839"/>
      <c r="E12" s="839"/>
      <c r="F12" s="1014" t="s">
        <v>459</v>
      </c>
      <c r="G12" s="720"/>
      <c r="H12" s="720"/>
      <c r="I12" s="720"/>
      <c r="J12" s="720"/>
      <c r="K12" s="720"/>
      <c r="L12" s="720"/>
      <c r="M12" s="720"/>
      <c r="N12" s="720"/>
      <c r="O12" s="720"/>
      <c r="P12" s="720"/>
      <c r="Q12" s="720"/>
      <c r="R12" s="720"/>
      <c r="S12" s="720"/>
      <c r="T12" s="720"/>
      <c r="U12" s="720"/>
      <c r="V12" s="720"/>
      <c r="W12" s="720"/>
      <c r="X12" s="720"/>
      <c r="Y12" s="720"/>
      <c r="Z12" s="720"/>
      <c r="AA12" s="720"/>
      <c r="AB12" s="720"/>
      <c r="AC12" s="720"/>
      <c r="AD12" s="720"/>
      <c r="AG12" s="722"/>
    </row>
    <row r="13" spans="1:33" ht="18" customHeight="1" x14ac:dyDescent="0.2">
      <c r="A13" s="866" t="s">
        <v>460</v>
      </c>
      <c r="B13" s="867">
        <v>256</v>
      </c>
      <c r="C13" s="867">
        <v>130</v>
      </c>
      <c r="D13" s="867">
        <v>126</v>
      </c>
      <c r="E13" s="867">
        <v>0</v>
      </c>
      <c r="F13" s="1015" t="s">
        <v>461</v>
      </c>
      <c r="G13" s="720"/>
      <c r="H13" s="720"/>
      <c r="I13" s="720"/>
      <c r="J13" s="720"/>
      <c r="K13" s="720"/>
      <c r="L13" s="720"/>
      <c r="M13" s="720"/>
      <c r="N13" s="720"/>
      <c r="O13" s="720"/>
      <c r="P13" s="720"/>
      <c r="Q13" s="720"/>
      <c r="R13" s="720"/>
      <c r="S13" s="720"/>
      <c r="T13" s="720"/>
      <c r="U13" s="720"/>
      <c r="V13" s="720"/>
      <c r="W13" s="720"/>
      <c r="X13" s="720"/>
      <c r="Y13" s="720"/>
      <c r="Z13" s="720"/>
      <c r="AA13" s="720"/>
      <c r="AB13" s="720"/>
      <c r="AC13" s="720"/>
      <c r="AD13" s="720"/>
      <c r="AG13" s="722"/>
    </row>
    <row r="14" spans="1:33" ht="18" customHeight="1" x14ac:dyDescent="0.2">
      <c r="A14" s="868" t="s">
        <v>462</v>
      </c>
      <c r="B14" s="829">
        <v>256</v>
      </c>
      <c r="C14" s="829">
        <v>130</v>
      </c>
      <c r="D14" s="829">
        <v>126</v>
      </c>
      <c r="E14" s="829"/>
      <c r="F14" s="1016" t="s">
        <v>463</v>
      </c>
      <c r="G14" s="720"/>
      <c r="H14" s="720"/>
      <c r="I14" s="720"/>
      <c r="J14" s="720"/>
      <c r="K14" s="720"/>
      <c r="L14" s="720"/>
      <c r="M14" s="720"/>
      <c r="N14" s="720"/>
      <c r="O14" s="720"/>
      <c r="P14" s="720"/>
      <c r="Q14" s="720"/>
      <c r="R14" s="720"/>
      <c r="S14" s="720"/>
      <c r="T14" s="720"/>
      <c r="U14" s="720"/>
      <c r="V14" s="720"/>
      <c r="W14" s="720"/>
      <c r="X14" s="720"/>
      <c r="Y14" s="720"/>
      <c r="Z14" s="720"/>
      <c r="AA14" s="720"/>
      <c r="AB14" s="720"/>
      <c r="AC14" s="720"/>
      <c r="AD14" s="720"/>
      <c r="AG14" s="722"/>
    </row>
    <row r="15" spans="1:33" ht="18" customHeight="1" x14ac:dyDescent="0.2">
      <c r="A15" s="869" t="s">
        <v>464</v>
      </c>
      <c r="B15" s="870"/>
      <c r="C15" s="870"/>
      <c r="D15" s="870"/>
      <c r="E15" s="870"/>
      <c r="F15" s="1017" t="s">
        <v>465</v>
      </c>
      <c r="G15" s="720"/>
      <c r="H15" s="720"/>
      <c r="I15" s="720"/>
      <c r="J15" s="720"/>
      <c r="K15" s="720"/>
      <c r="L15" s="720"/>
      <c r="M15" s="720"/>
      <c r="N15" s="720"/>
      <c r="O15" s="720"/>
      <c r="P15" s="720"/>
      <c r="Q15" s="720"/>
      <c r="R15" s="720"/>
      <c r="S15" s="720"/>
      <c r="T15" s="720"/>
      <c r="U15" s="720"/>
      <c r="V15" s="720"/>
      <c r="W15" s="720"/>
      <c r="X15" s="720"/>
      <c r="Y15" s="720"/>
      <c r="Z15" s="720"/>
      <c r="AA15" s="720"/>
      <c r="AB15" s="720"/>
      <c r="AC15" s="720"/>
      <c r="AD15" s="720"/>
      <c r="AG15" s="722"/>
    </row>
    <row r="16" spans="1:33" ht="18" customHeight="1" x14ac:dyDescent="0.2">
      <c r="A16" s="871" t="s">
        <v>466</v>
      </c>
      <c r="B16" s="872"/>
      <c r="C16" s="872"/>
      <c r="D16" s="872"/>
      <c r="E16" s="872"/>
      <c r="F16" s="1018" t="s">
        <v>467</v>
      </c>
      <c r="G16" s="720"/>
      <c r="H16" s="720"/>
      <c r="I16" s="720"/>
      <c r="J16" s="720"/>
      <c r="K16" s="720"/>
      <c r="L16" s="720"/>
      <c r="M16" s="720"/>
      <c r="N16" s="720"/>
      <c r="O16" s="720"/>
      <c r="P16" s="720"/>
      <c r="Q16" s="720"/>
      <c r="R16" s="720"/>
      <c r="S16" s="720"/>
      <c r="T16" s="720"/>
      <c r="U16" s="720"/>
      <c r="V16" s="720"/>
      <c r="W16" s="720"/>
      <c r="X16" s="720"/>
      <c r="Y16" s="720"/>
      <c r="Z16" s="720"/>
      <c r="AA16" s="720"/>
      <c r="AB16" s="720"/>
      <c r="AC16" s="720"/>
      <c r="AD16" s="720"/>
      <c r="AG16" s="722"/>
    </row>
    <row r="17" spans="1:33" ht="18" customHeight="1" x14ac:dyDescent="0.2">
      <c r="A17" s="869" t="s">
        <v>468</v>
      </c>
      <c r="B17" s="870"/>
      <c r="C17" s="870"/>
      <c r="D17" s="870"/>
      <c r="E17" s="870"/>
      <c r="F17" s="1019"/>
      <c r="G17" s="720"/>
      <c r="H17" s="720"/>
      <c r="I17" s="720"/>
      <c r="J17" s="720"/>
      <c r="K17" s="720"/>
      <c r="L17" s="720"/>
      <c r="M17" s="720"/>
      <c r="N17" s="720"/>
      <c r="O17" s="720"/>
      <c r="P17" s="720"/>
      <c r="Q17" s="720"/>
      <c r="R17" s="720"/>
      <c r="S17" s="720"/>
      <c r="T17" s="720"/>
      <c r="U17" s="720"/>
      <c r="V17" s="720"/>
      <c r="W17" s="720"/>
      <c r="X17" s="720"/>
      <c r="Y17" s="720"/>
      <c r="Z17" s="720"/>
      <c r="AA17" s="720"/>
      <c r="AB17" s="720"/>
      <c r="AC17" s="720"/>
      <c r="AD17" s="720"/>
      <c r="AG17" s="722"/>
    </row>
    <row r="18" spans="1:33" s="723" customFormat="1" ht="18" customHeight="1" x14ac:dyDescent="0.2">
      <c r="A18" s="869" t="s">
        <v>469</v>
      </c>
      <c r="B18" s="870"/>
      <c r="C18" s="870"/>
      <c r="D18" s="870"/>
      <c r="E18" s="870"/>
      <c r="F18" s="1017" t="s">
        <v>470</v>
      </c>
      <c r="G18" s="720"/>
      <c r="H18" s="720"/>
      <c r="I18" s="720"/>
      <c r="J18" s="720"/>
      <c r="K18" s="720"/>
      <c r="L18" s="720"/>
      <c r="M18" s="720"/>
      <c r="N18" s="720"/>
      <c r="O18" s="720"/>
      <c r="P18" s="720"/>
      <c r="Q18" s="720"/>
      <c r="R18" s="720"/>
      <c r="S18" s="720"/>
      <c r="T18" s="720"/>
      <c r="U18" s="720"/>
      <c r="V18" s="720"/>
      <c r="W18" s="720"/>
      <c r="X18" s="720"/>
      <c r="Y18" s="720"/>
      <c r="Z18" s="720"/>
      <c r="AA18" s="720"/>
      <c r="AB18" s="720"/>
      <c r="AC18" s="720"/>
      <c r="AD18" s="720"/>
      <c r="AE18" s="718"/>
      <c r="AF18" s="718"/>
      <c r="AG18" s="722"/>
    </row>
    <row r="19" spans="1:33" s="718" customFormat="1" ht="18" customHeight="1" x14ac:dyDescent="0.2">
      <c r="A19" s="873" t="s">
        <v>471</v>
      </c>
      <c r="B19" s="831"/>
      <c r="C19" s="831"/>
      <c r="D19" s="831"/>
      <c r="E19" s="831"/>
      <c r="F19" s="1020"/>
      <c r="G19" s="720"/>
      <c r="H19" s="720"/>
      <c r="I19" s="720"/>
      <c r="J19" s="720"/>
      <c r="K19" s="720"/>
      <c r="L19" s="720"/>
      <c r="M19" s="720"/>
      <c r="N19" s="720"/>
      <c r="O19" s="720"/>
      <c r="P19" s="720"/>
      <c r="Q19" s="720"/>
      <c r="R19" s="720"/>
      <c r="S19" s="720"/>
      <c r="T19" s="720"/>
      <c r="U19" s="720"/>
      <c r="V19" s="720"/>
      <c r="W19" s="720"/>
      <c r="X19" s="720"/>
      <c r="Y19" s="720"/>
      <c r="Z19" s="720"/>
      <c r="AA19" s="720"/>
      <c r="AB19" s="720"/>
      <c r="AC19" s="720"/>
      <c r="AD19" s="720"/>
    </row>
    <row r="20" spans="1:33" s="718" customFormat="1" ht="18" customHeight="1" x14ac:dyDescent="0.2">
      <c r="A20" s="873" t="s">
        <v>472</v>
      </c>
      <c r="B20" s="831"/>
      <c r="C20" s="831"/>
      <c r="D20" s="831"/>
      <c r="E20" s="831"/>
      <c r="F20" s="1021" t="s">
        <v>473</v>
      </c>
      <c r="G20" s="720"/>
      <c r="H20" s="720"/>
      <c r="I20" s="720"/>
      <c r="J20" s="720"/>
      <c r="K20" s="720"/>
      <c r="L20" s="720"/>
      <c r="M20" s="720"/>
      <c r="N20" s="720"/>
      <c r="O20" s="720"/>
      <c r="P20" s="720"/>
      <c r="Q20" s="720"/>
      <c r="R20" s="720"/>
      <c r="S20" s="720"/>
      <c r="T20" s="720"/>
      <c r="U20" s="720"/>
      <c r="V20" s="720"/>
      <c r="W20" s="720"/>
      <c r="X20" s="720"/>
      <c r="Y20" s="720"/>
      <c r="Z20" s="720"/>
      <c r="AA20" s="720"/>
      <c r="AB20" s="720"/>
      <c r="AC20" s="720"/>
      <c r="AD20" s="720"/>
    </row>
    <row r="21" spans="1:33" s="723" customFormat="1" ht="18" customHeight="1" x14ac:dyDescent="0.2">
      <c r="A21" s="869" t="s">
        <v>474</v>
      </c>
      <c r="B21" s="870"/>
      <c r="C21" s="870"/>
      <c r="D21" s="870"/>
      <c r="E21" s="870"/>
      <c r="F21" s="1017"/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20"/>
      <c r="S21" s="720"/>
      <c r="T21" s="720"/>
      <c r="U21" s="720"/>
      <c r="V21" s="720"/>
      <c r="W21" s="720"/>
      <c r="X21" s="720"/>
      <c r="Y21" s="720"/>
      <c r="Z21" s="720"/>
      <c r="AA21" s="720"/>
      <c r="AB21" s="720"/>
      <c r="AC21" s="720"/>
      <c r="AD21" s="720"/>
      <c r="AE21" s="718"/>
      <c r="AF21" s="718"/>
      <c r="AG21" s="722"/>
    </row>
    <row r="22" spans="1:33" s="723" customFormat="1" ht="18" customHeight="1" x14ac:dyDescent="0.2">
      <c r="A22" s="869" t="s">
        <v>475</v>
      </c>
      <c r="B22" s="870"/>
      <c r="C22" s="870"/>
      <c r="D22" s="870"/>
      <c r="E22" s="870"/>
      <c r="F22" s="1017" t="s">
        <v>476</v>
      </c>
      <c r="G22" s="720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20"/>
      <c r="S22" s="720"/>
      <c r="T22" s="720"/>
      <c r="U22" s="720"/>
      <c r="V22" s="720"/>
      <c r="W22" s="720"/>
      <c r="X22" s="720"/>
      <c r="Y22" s="720"/>
      <c r="Z22" s="720"/>
      <c r="AA22" s="720"/>
      <c r="AB22" s="720"/>
      <c r="AC22" s="720"/>
      <c r="AD22" s="720"/>
      <c r="AE22" s="718"/>
      <c r="AF22" s="718"/>
      <c r="AG22" s="722"/>
    </row>
    <row r="23" spans="1:33" s="724" customFormat="1" ht="16.5" customHeight="1" x14ac:dyDescent="0.2">
      <c r="A23" s="873" t="s">
        <v>477</v>
      </c>
      <c r="B23" s="831"/>
      <c r="C23" s="831"/>
      <c r="D23" s="831"/>
      <c r="E23" s="831"/>
      <c r="F23" s="1021"/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  <c r="AA23" s="720"/>
      <c r="AB23" s="720"/>
      <c r="AC23" s="720"/>
      <c r="AD23" s="720"/>
      <c r="AE23" s="718"/>
      <c r="AF23" s="718"/>
      <c r="AG23" s="718"/>
    </row>
    <row r="24" spans="1:33" s="724" customFormat="1" ht="18" customHeight="1" x14ac:dyDescent="0.2">
      <c r="A24" s="873" t="s">
        <v>478</v>
      </c>
      <c r="B24" s="831"/>
      <c r="C24" s="831"/>
      <c r="D24" s="831"/>
      <c r="E24" s="831"/>
      <c r="F24" s="1021" t="s">
        <v>479</v>
      </c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20"/>
      <c r="X24" s="720"/>
      <c r="Y24" s="720"/>
      <c r="Z24" s="720"/>
      <c r="AA24" s="720"/>
      <c r="AB24" s="720"/>
      <c r="AC24" s="720"/>
      <c r="AD24" s="720"/>
      <c r="AE24" s="718"/>
      <c r="AF24" s="718"/>
      <c r="AG24" s="718"/>
    </row>
    <row r="25" spans="1:33" s="723" customFormat="1" ht="18" customHeight="1" x14ac:dyDescent="0.2">
      <c r="A25" s="869" t="s">
        <v>480</v>
      </c>
      <c r="B25" s="870"/>
      <c r="C25" s="870"/>
      <c r="D25" s="870"/>
      <c r="E25" s="870"/>
      <c r="F25" s="1017"/>
      <c r="G25" s="720"/>
      <c r="H25" s="720"/>
      <c r="I25" s="720"/>
      <c r="J25" s="720"/>
      <c r="K25" s="720"/>
      <c r="L25" s="720"/>
      <c r="M25" s="720"/>
      <c r="N25" s="720"/>
      <c r="O25" s="720"/>
      <c r="P25" s="720"/>
      <c r="Q25" s="720"/>
      <c r="R25" s="720"/>
      <c r="S25" s="720"/>
      <c r="T25" s="720"/>
      <c r="U25" s="720"/>
      <c r="V25" s="720"/>
      <c r="W25" s="720"/>
      <c r="X25" s="720"/>
      <c r="Y25" s="720"/>
      <c r="Z25" s="720"/>
      <c r="AA25" s="720"/>
      <c r="AB25" s="720"/>
      <c r="AC25" s="720"/>
      <c r="AD25" s="720"/>
      <c r="AE25" s="718"/>
      <c r="AF25" s="718"/>
      <c r="AG25" s="722"/>
    </row>
    <row r="26" spans="1:33" s="723" customFormat="1" ht="18" customHeight="1" x14ac:dyDescent="0.2">
      <c r="A26" s="869" t="s">
        <v>481</v>
      </c>
      <c r="B26" s="870"/>
      <c r="C26" s="870"/>
      <c r="D26" s="870"/>
      <c r="E26" s="870"/>
      <c r="F26" s="1017" t="s">
        <v>482</v>
      </c>
      <c r="G26" s="720"/>
      <c r="H26" s="720"/>
      <c r="I26" s="720"/>
      <c r="J26" s="720"/>
      <c r="K26" s="720"/>
      <c r="L26" s="720"/>
      <c r="M26" s="720"/>
      <c r="N26" s="720"/>
      <c r="O26" s="720"/>
      <c r="P26" s="720"/>
      <c r="Q26" s="720"/>
      <c r="R26" s="720"/>
      <c r="S26" s="720"/>
      <c r="T26" s="720"/>
      <c r="U26" s="720"/>
      <c r="V26" s="720"/>
      <c r="W26" s="720"/>
      <c r="X26" s="720"/>
      <c r="Y26" s="720"/>
      <c r="Z26" s="720"/>
      <c r="AA26" s="720"/>
      <c r="AB26" s="720"/>
      <c r="AC26" s="720"/>
      <c r="AD26" s="720"/>
      <c r="AE26" s="718"/>
      <c r="AF26" s="718"/>
      <c r="AG26" s="722"/>
    </row>
    <row r="27" spans="1:33" s="724" customFormat="1" ht="18" customHeight="1" x14ac:dyDescent="0.2">
      <c r="A27" s="871" t="s">
        <v>158</v>
      </c>
      <c r="B27" s="832"/>
      <c r="C27" s="832"/>
      <c r="D27" s="832"/>
      <c r="E27" s="832"/>
      <c r="F27" s="1022" t="s">
        <v>483</v>
      </c>
      <c r="G27" s="720"/>
      <c r="H27" s="720"/>
      <c r="I27" s="720"/>
      <c r="J27" s="720"/>
      <c r="K27" s="720"/>
      <c r="L27" s="720"/>
      <c r="M27" s="720"/>
      <c r="N27" s="720"/>
      <c r="O27" s="720"/>
      <c r="P27" s="720"/>
      <c r="Q27" s="720"/>
      <c r="R27" s="720"/>
      <c r="S27" s="720"/>
      <c r="T27" s="720"/>
      <c r="U27" s="720"/>
      <c r="V27" s="720"/>
      <c r="W27" s="720"/>
      <c r="X27" s="720"/>
      <c r="Y27" s="720"/>
      <c r="Z27" s="720"/>
      <c r="AA27" s="720"/>
      <c r="AB27" s="720"/>
      <c r="AC27" s="720"/>
      <c r="AD27" s="720"/>
      <c r="AE27" s="718"/>
      <c r="AF27" s="718"/>
      <c r="AG27" s="718"/>
    </row>
    <row r="28" spans="1:33" s="724" customFormat="1" ht="18" customHeight="1" x14ac:dyDescent="0.2">
      <c r="A28" s="871" t="s">
        <v>484</v>
      </c>
      <c r="B28" s="832">
        <v>257215</v>
      </c>
      <c r="C28" s="832">
        <v>24358</v>
      </c>
      <c r="D28" s="832">
        <v>14206</v>
      </c>
      <c r="E28" s="832">
        <v>218651</v>
      </c>
      <c r="F28" s="1022" t="s">
        <v>485</v>
      </c>
      <c r="G28" s="720"/>
      <c r="H28" s="720"/>
      <c r="I28" s="720"/>
      <c r="J28" s="720"/>
      <c r="K28" s="720"/>
      <c r="L28" s="720"/>
      <c r="M28" s="720"/>
      <c r="N28" s="720"/>
      <c r="O28" s="720"/>
      <c r="P28" s="720"/>
      <c r="Q28" s="720"/>
      <c r="R28" s="720"/>
      <c r="S28" s="720"/>
      <c r="T28" s="720"/>
      <c r="U28" s="720"/>
      <c r="V28" s="720"/>
      <c r="W28" s="720"/>
      <c r="X28" s="720"/>
      <c r="Y28" s="720"/>
      <c r="Z28" s="720"/>
      <c r="AA28" s="720"/>
      <c r="AB28" s="720"/>
      <c r="AC28" s="720"/>
      <c r="AD28" s="720"/>
      <c r="AE28" s="718"/>
      <c r="AF28" s="718"/>
      <c r="AG28" s="718"/>
    </row>
    <row r="29" spans="1:33" ht="18" customHeight="1" x14ac:dyDescent="0.2">
      <c r="A29" s="869" t="s">
        <v>486</v>
      </c>
      <c r="B29" s="870">
        <v>218619</v>
      </c>
      <c r="C29" s="870"/>
      <c r="D29" s="870"/>
      <c r="E29" s="870">
        <v>218619</v>
      </c>
      <c r="F29" s="1017" t="s">
        <v>487</v>
      </c>
      <c r="G29" s="720"/>
      <c r="H29" s="720"/>
      <c r="I29" s="720"/>
      <c r="J29" s="720"/>
      <c r="K29" s="720"/>
      <c r="L29" s="720"/>
      <c r="M29" s="720"/>
      <c r="N29" s="720"/>
      <c r="O29" s="720"/>
      <c r="P29" s="720"/>
      <c r="Q29" s="720"/>
      <c r="R29" s="720"/>
      <c r="S29" s="720"/>
      <c r="T29" s="720"/>
      <c r="U29" s="720"/>
      <c r="V29" s="720"/>
      <c r="W29" s="720"/>
      <c r="X29" s="720"/>
      <c r="Y29" s="720"/>
      <c r="Z29" s="720"/>
      <c r="AA29" s="720"/>
      <c r="AB29" s="720"/>
      <c r="AC29" s="720"/>
      <c r="AD29" s="720"/>
      <c r="AG29" s="722"/>
    </row>
    <row r="30" spans="1:33" ht="18" customHeight="1" x14ac:dyDescent="0.2">
      <c r="A30" s="873" t="s">
        <v>488</v>
      </c>
      <c r="B30" s="829">
        <v>17423</v>
      </c>
      <c r="C30" s="829">
        <v>16505</v>
      </c>
      <c r="D30" s="829">
        <v>886</v>
      </c>
      <c r="E30" s="829">
        <v>32</v>
      </c>
      <c r="F30" s="1016" t="s">
        <v>489</v>
      </c>
      <c r="G30" s="720"/>
      <c r="H30" s="720"/>
      <c r="I30" s="720"/>
      <c r="J30" s="720"/>
      <c r="K30" s="720"/>
      <c r="L30" s="720"/>
      <c r="M30" s="720"/>
      <c r="N30" s="720"/>
      <c r="O30" s="720"/>
      <c r="P30" s="720"/>
      <c r="Q30" s="720"/>
      <c r="R30" s="720"/>
      <c r="S30" s="720"/>
      <c r="T30" s="720"/>
      <c r="U30" s="720"/>
      <c r="V30" s="720"/>
      <c r="W30" s="720"/>
      <c r="X30" s="720"/>
      <c r="Y30" s="720"/>
      <c r="Z30" s="720"/>
      <c r="AA30" s="720"/>
      <c r="AB30" s="720"/>
      <c r="AC30" s="720"/>
      <c r="AD30" s="720"/>
      <c r="AG30" s="722"/>
    </row>
    <row r="31" spans="1:33" s="718" customFormat="1" ht="18" customHeight="1" x14ac:dyDescent="0.2">
      <c r="A31" s="874" t="s">
        <v>490</v>
      </c>
      <c r="B31" s="830">
        <v>21173</v>
      </c>
      <c r="C31" s="830">
        <v>7853</v>
      </c>
      <c r="D31" s="830">
        <v>13320</v>
      </c>
      <c r="E31" s="830"/>
      <c r="F31" s="1023" t="s">
        <v>491</v>
      </c>
      <c r="G31" s="720"/>
      <c r="H31" s="720"/>
      <c r="I31" s="720"/>
      <c r="J31" s="720"/>
      <c r="K31" s="720"/>
      <c r="L31" s="720"/>
      <c r="M31" s="720"/>
      <c r="N31" s="720"/>
      <c r="O31" s="720"/>
      <c r="P31" s="720"/>
      <c r="Q31" s="720"/>
      <c r="R31" s="720"/>
      <c r="S31" s="720"/>
      <c r="T31" s="720"/>
      <c r="U31" s="720"/>
      <c r="V31" s="720"/>
      <c r="W31" s="720"/>
      <c r="X31" s="720"/>
      <c r="Y31" s="720"/>
      <c r="Z31" s="720"/>
      <c r="AA31" s="720"/>
      <c r="AB31" s="720"/>
      <c r="AC31" s="720"/>
      <c r="AD31" s="720"/>
    </row>
    <row r="32" spans="1:33" s="718" customFormat="1" ht="18" customHeight="1" x14ac:dyDescent="0.2">
      <c r="A32" s="871" t="s">
        <v>492</v>
      </c>
      <c r="B32" s="832">
        <v>37023</v>
      </c>
      <c r="C32" s="832">
        <v>170844</v>
      </c>
      <c r="D32" s="832">
        <v>9722</v>
      </c>
      <c r="E32" s="832">
        <v>44435</v>
      </c>
      <c r="F32" s="1022" t="s">
        <v>493</v>
      </c>
      <c r="G32" s="720"/>
      <c r="H32" s="720"/>
      <c r="I32" s="720"/>
      <c r="J32" s="720"/>
      <c r="K32" s="720"/>
      <c r="L32" s="720"/>
      <c r="M32" s="720"/>
      <c r="N32" s="720"/>
      <c r="O32" s="720"/>
      <c r="P32" s="720"/>
      <c r="Q32" s="720"/>
      <c r="R32" s="720"/>
      <c r="S32" s="720"/>
      <c r="T32" s="720"/>
      <c r="U32" s="720"/>
      <c r="V32" s="720"/>
      <c r="W32" s="720"/>
      <c r="X32" s="720"/>
      <c r="Y32" s="720"/>
      <c r="Z32" s="720"/>
      <c r="AA32" s="720"/>
      <c r="AB32" s="720"/>
      <c r="AC32" s="720"/>
      <c r="AD32" s="720"/>
    </row>
    <row r="33" spans="1:33" s="718" customFormat="1" ht="18" customHeight="1" x14ac:dyDescent="0.2">
      <c r="A33" s="874" t="s">
        <v>494</v>
      </c>
      <c r="B33" s="830"/>
      <c r="C33" s="830"/>
      <c r="D33" s="830"/>
      <c r="E33" s="830"/>
      <c r="F33" s="1023"/>
      <c r="G33" s="720"/>
      <c r="H33" s="720"/>
      <c r="I33" s="720"/>
      <c r="J33" s="720"/>
      <c r="K33" s="720"/>
      <c r="L33" s="720"/>
      <c r="M33" s="720"/>
      <c r="N33" s="720"/>
      <c r="O33" s="720"/>
      <c r="P33" s="720"/>
      <c r="Q33" s="720"/>
      <c r="R33" s="720"/>
      <c r="S33" s="720"/>
      <c r="T33" s="720"/>
      <c r="U33" s="720"/>
      <c r="V33" s="720"/>
      <c r="W33" s="720"/>
      <c r="X33" s="720"/>
      <c r="Y33" s="720"/>
      <c r="Z33" s="720"/>
      <c r="AA33" s="720"/>
      <c r="AB33" s="720"/>
      <c r="AC33" s="720"/>
      <c r="AD33" s="720"/>
    </row>
    <row r="34" spans="1:33" s="718" customFormat="1" ht="18" customHeight="1" x14ac:dyDescent="0.2">
      <c r="A34" s="874" t="s">
        <v>495</v>
      </c>
      <c r="B34" s="830">
        <v>649</v>
      </c>
      <c r="C34" s="830">
        <v>36</v>
      </c>
      <c r="D34" s="830">
        <v>612</v>
      </c>
      <c r="E34" s="830">
        <v>1</v>
      </c>
      <c r="F34" s="1023" t="s">
        <v>496</v>
      </c>
      <c r="G34" s="720"/>
      <c r="H34" s="720"/>
      <c r="I34" s="720"/>
      <c r="J34" s="720"/>
      <c r="K34" s="720"/>
      <c r="L34" s="720"/>
      <c r="M34" s="720"/>
      <c r="N34" s="720"/>
      <c r="O34" s="720"/>
      <c r="P34" s="720"/>
      <c r="Q34" s="720"/>
      <c r="R34" s="720"/>
      <c r="S34" s="720"/>
      <c r="T34" s="720"/>
      <c r="U34" s="720"/>
      <c r="V34" s="720"/>
      <c r="W34" s="720"/>
      <c r="X34" s="720"/>
      <c r="Y34" s="720"/>
      <c r="Z34" s="720"/>
      <c r="AA34" s="720"/>
      <c r="AB34" s="720"/>
      <c r="AC34" s="720"/>
      <c r="AD34" s="720"/>
    </row>
    <row r="35" spans="1:33" s="724" customFormat="1" ht="18" customHeight="1" x14ac:dyDescent="0.2">
      <c r="A35" s="873" t="s">
        <v>497</v>
      </c>
      <c r="B35" s="831"/>
      <c r="C35" s="831"/>
      <c r="D35" s="831"/>
      <c r="E35" s="831"/>
      <c r="F35" s="831"/>
      <c r="G35" s="720"/>
      <c r="H35" s="720"/>
      <c r="I35" s="720"/>
      <c r="J35" s="720"/>
      <c r="K35" s="720"/>
      <c r="L35" s="720"/>
      <c r="M35" s="720"/>
      <c r="N35" s="720"/>
      <c r="O35" s="720"/>
      <c r="P35" s="720"/>
      <c r="Q35" s="720"/>
      <c r="R35" s="720"/>
      <c r="S35" s="720"/>
      <c r="T35" s="720"/>
      <c r="U35" s="720"/>
      <c r="V35" s="720"/>
      <c r="W35" s="720"/>
      <c r="X35" s="720"/>
      <c r="Y35" s="720"/>
      <c r="Z35" s="720"/>
      <c r="AA35" s="720"/>
      <c r="AB35" s="720"/>
      <c r="AC35" s="720"/>
      <c r="AD35" s="720"/>
      <c r="AE35" s="718"/>
      <c r="AF35" s="718"/>
      <c r="AG35" s="718"/>
    </row>
    <row r="36" spans="1:33" s="718" customFormat="1" ht="18" customHeight="1" x14ac:dyDescent="0.2">
      <c r="A36" s="873" t="s">
        <v>495</v>
      </c>
      <c r="B36" s="831"/>
      <c r="C36" s="831"/>
      <c r="D36" s="831"/>
      <c r="E36" s="831"/>
      <c r="F36" s="1021" t="s">
        <v>498</v>
      </c>
      <c r="G36" s="720"/>
      <c r="H36" s="720"/>
      <c r="I36" s="720"/>
      <c r="J36" s="720"/>
      <c r="K36" s="720"/>
      <c r="L36" s="720"/>
      <c r="M36" s="720"/>
      <c r="N36" s="720"/>
      <c r="O36" s="720"/>
      <c r="P36" s="720"/>
      <c r="Q36" s="720"/>
      <c r="R36" s="720"/>
      <c r="S36" s="720"/>
      <c r="T36" s="720"/>
      <c r="U36" s="720"/>
      <c r="V36" s="720"/>
      <c r="W36" s="720"/>
      <c r="X36" s="720"/>
      <c r="Y36" s="720"/>
      <c r="Z36" s="720"/>
      <c r="AA36" s="720"/>
      <c r="AB36" s="720"/>
      <c r="AC36" s="720"/>
      <c r="AD36" s="720"/>
    </row>
    <row r="37" spans="1:33" s="718" customFormat="1" ht="18" customHeight="1" x14ac:dyDescent="0.2">
      <c r="A37" s="874" t="s">
        <v>499</v>
      </c>
      <c r="B37" s="830"/>
      <c r="C37" s="830"/>
      <c r="D37" s="830"/>
      <c r="E37" s="830"/>
      <c r="F37" s="1023"/>
      <c r="G37" s="720"/>
      <c r="H37" s="720"/>
      <c r="I37" s="720"/>
      <c r="J37" s="720"/>
      <c r="K37" s="720"/>
      <c r="L37" s="720"/>
      <c r="M37" s="720"/>
      <c r="N37" s="720"/>
      <c r="O37" s="720"/>
      <c r="P37" s="720"/>
      <c r="Q37" s="720"/>
      <c r="R37" s="720"/>
      <c r="S37" s="720"/>
      <c r="T37" s="720"/>
      <c r="U37" s="720"/>
      <c r="V37" s="720"/>
      <c r="W37" s="720"/>
      <c r="X37" s="720"/>
      <c r="Y37" s="720"/>
      <c r="Z37" s="720"/>
      <c r="AA37" s="720"/>
      <c r="AB37" s="720"/>
      <c r="AC37" s="720"/>
      <c r="AD37" s="720"/>
    </row>
    <row r="38" spans="1:33" s="718" customFormat="1" ht="18" customHeight="1" x14ac:dyDescent="0.2">
      <c r="A38" s="843" t="s">
        <v>500</v>
      </c>
      <c r="B38" s="830"/>
      <c r="C38" s="830">
        <v>143439</v>
      </c>
      <c r="D38" s="830">
        <v>2135</v>
      </c>
      <c r="E38" s="830">
        <v>42404</v>
      </c>
      <c r="F38" s="1023" t="s">
        <v>501</v>
      </c>
      <c r="G38" s="720"/>
      <c r="H38" s="720"/>
      <c r="I38" s="720"/>
      <c r="J38" s="720"/>
      <c r="K38" s="720"/>
      <c r="L38" s="720"/>
      <c r="M38" s="720"/>
      <c r="N38" s="720"/>
      <c r="O38" s="720"/>
      <c r="P38" s="720"/>
      <c r="Q38" s="720"/>
      <c r="R38" s="720"/>
      <c r="S38" s="720"/>
      <c r="T38" s="720"/>
      <c r="U38" s="720"/>
      <c r="V38" s="720"/>
      <c r="W38" s="720"/>
      <c r="X38" s="720"/>
      <c r="Y38" s="720"/>
      <c r="Z38" s="720"/>
      <c r="AA38" s="720"/>
      <c r="AB38" s="720"/>
      <c r="AC38" s="720"/>
      <c r="AD38" s="720"/>
    </row>
    <row r="39" spans="1:33" s="718" customFormat="1" ht="18" customHeight="1" x14ac:dyDescent="0.2">
      <c r="A39" s="873" t="s">
        <v>502</v>
      </c>
      <c r="B39" s="831">
        <v>1358</v>
      </c>
      <c r="C39" s="831">
        <v>1344</v>
      </c>
      <c r="D39" s="831">
        <v>14</v>
      </c>
      <c r="E39" s="831">
        <v>0</v>
      </c>
      <c r="F39" s="967" t="s">
        <v>503</v>
      </c>
      <c r="G39" s="720"/>
      <c r="H39" s="720"/>
      <c r="I39" s="720"/>
      <c r="J39" s="720"/>
      <c r="K39" s="720"/>
      <c r="L39" s="720"/>
      <c r="M39" s="720"/>
      <c r="N39" s="720"/>
      <c r="O39" s="720"/>
      <c r="P39" s="720"/>
      <c r="Q39" s="720"/>
      <c r="R39" s="720"/>
      <c r="S39" s="720"/>
      <c r="T39" s="720"/>
      <c r="U39" s="720"/>
      <c r="V39" s="720"/>
      <c r="W39" s="720"/>
      <c r="X39" s="720"/>
      <c r="Y39" s="720"/>
      <c r="Z39" s="720"/>
      <c r="AA39" s="720"/>
      <c r="AB39" s="720"/>
      <c r="AC39" s="720"/>
      <c r="AD39" s="720"/>
    </row>
    <row r="40" spans="1:33" s="718" customFormat="1" ht="18" customHeight="1" x14ac:dyDescent="0.2">
      <c r="A40" s="874" t="s">
        <v>504</v>
      </c>
      <c r="B40" s="830">
        <v>19488</v>
      </c>
      <c r="C40" s="830">
        <v>10497</v>
      </c>
      <c r="D40" s="830">
        <v>6961</v>
      </c>
      <c r="E40" s="830">
        <v>2030</v>
      </c>
      <c r="F40" s="1023" t="s">
        <v>505</v>
      </c>
      <c r="G40" s="720"/>
      <c r="H40" s="720"/>
      <c r="I40" s="720"/>
      <c r="J40" s="720"/>
      <c r="K40" s="720"/>
      <c r="L40" s="720"/>
      <c r="M40" s="720"/>
      <c r="N40" s="720"/>
      <c r="O40" s="720"/>
      <c r="P40" s="720"/>
      <c r="Q40" s="720"/>
      <c r="R40" s="720"/>
      <c r="S40" s="720"/>
      <c r="T40" s="720"/>
      <c r="U40" s="720"/>
      <c r="V40" s="720"/>
      <c r="W40" s="720"/>
      <c r="X40" s="720"/>
      <c r="Y40" s="720"/>
      <c r="Z40" s="720"/>
      <c r="AA40" s="720"/>
      <c r="AB40" s="720"/>
      <c r="AC40" s="720"/>
      <c r="AD40" s="720"/>
    </row>
    <row r="41" spans="1:33" s="718" customFormat="1" ht="18" customHeight="1" x14ac:dyDescent="0.2">
      <c r="A41" s="873" t="s">
        <v>506</v>
      </c>
      <c r="B41" s="831">
        <v>15528</v>
      </c>
      <c r="C41" s="831">
        <v>15528</v>
      </c>
      <c r="D41" s="831"/>
      <c r="E41" s="831"/>
      <c r="F41" s="967" t="s">
        <v>507</v>
      </c>
      <c r="G41" s="720"/>
      <c r="H41" s="720"/>
      <c r="I41" s="720"/>
      <c r="J41" s="720"/>
      <c r="K41" s="720"/>
      <c r="L41" s="720"/>
      <c r="M41" s="720"/>
      <c r="N41" s="720"/>
      <c r="O41" s="720"/>
      <c r="P41" s="720"/>
      <c r="Q41" s="720"/>
      <c r="R41" s="720"/>
      <c r="S41" s="720"/>
      <c r="T41" s="720"/>
      <c r="U41" s="720"/>
      <c r="V41" s="720"/>
      <c r="W41" s="720"/>
      <c r="X41" s="720"/>
      <c r="Y41" s="720"/>
      <c r="Z41" s="720"/>
      <c r="AA41" s="720"/>
      <c r="AB41" s="720"/>
      <c r="AC41" s="720"/>
      <c r="AD41" s="720"/>
    </row>
    <row r="42" spans="1:33" ht="20.45" customHeight="1" x14ac:dyDescent="0.25">
      <c r="A42" s="893" t="s">
        <v>186</v>
      </c>
      <c r="B42" s="835">
        <v>344848</v>
      </c>
      <c r="C42" s="835">
        <v>128685</v>
      </c>
      <c r="D42" s="835">
        <v>187012</v>
      </c>
      <c r="E42" s="835">
        <v>29152</v>
      </c>
      <c r="F42" s="1003" t="s">
        <v>508</v>
      </c>
      <c r="AG42" s="722"/>
    </row>
    <row r="43" spans="1:33" ht="18" customHeight="1" x14ac:dyDescent="0.2">
      <c r="A43" s="719"/>
      <c r="B43" s="726"/>
      <c r="C43" s="726"/>
      <c r="D43" s="726"/>
      <c r="E43" s="726"/>
      <c r="F43" s="1024"/>
      <c r="G43" s="720"/>
      <c r="H43" s="720"/>
      <c r="I43" s="720"/>
      <c r="J43" s="720"/>
      <c r="K43" s="720"/>
      <c r="L43" s="720"/>
      <c r="M43" s="720"/>
      <c r="N43" s="720"/>
      <c r="O43" s="720"/>
      <c r="P43" s="720"/>
      <c r="Q43" s="720"/>
      <c r="R43" s="720"/>
      <c r="S43" s="720"/>
      <c r="T43" s="720"/>
      <c r="U43" s="720"/>
      <c r="V43" s="720"/>
      <c r="W43" s="720"/>
      <c r="X43" s="720"/>
      <c r="Y43" s="720"/>
      <c r="Z43" s="720"/>
      <c r="AA43" s="720"/>
      <c r="AB43" s="720"/>
      <c r="AC43" s="720"/>
      <c r="AD43" s="720"/>
      <c r="AG43" s="722"/>
    </row>
    <row r="44" spans="1:33" ht="18" customHeight="1" x14ac:dyDescent="0.2">
      <c r="A44" s="719"/>
      <c r="B44" s="726"/>
      <c r="C44" s="726"/>
      <c r="D44" s="726"/>
      <c r="E44" s="726"/>
      <c r="F44" s="1024"/>
      <c r="G44" s="720"/>
      <c r="H44" s="720"/>
      <c r="I44" s="720"/>
      <c r="J44" s="720"/>
      <c r="K44" s="720"/>
      <c r="L44" s="720"/>
      <c r="M44" s="720"/>
      <c r="N44" s="720"/>
      <c r="O44" s="720"/>
      <c r="P44" s="720"/>
      <c r="Q44" s="720"/>
      <c r="R44" s="720"/>
      <c r="S44" s="720"/>
      <c r="T44" s="720"/>
      <c r="U44" s="720"/>
      <c r="V44" s="720"/>
      <c r="W44" s="720"/>
      <c r="X44" s="720"/>
      <c r="Y44" s="720"/>
      <c r="Z44" s="720"/>
      <c r="AA44" s="720"/>
      <c r="AB44" s="720"/>
      <c r="AC44" s="720"/>
      <c r="AD44" s="720"/>
      <c r="AG44" s="722"/>
    </row>
    <row r="45" spans="1:33" ht="18" customHeight="1" x14ac:dyDescent="0.2">
      <c r="A45" s="719"/>
      <c r="B45" s="719"/>
      <c r="C45" s="719"/>
      <c r="D45" s="719"/>
      <c r="E45" s="719"/>
      <c r="F45" s="1008"/>
      <c r="G45" s="720"/>
      <c r="H45" s="720"/>
      <c r="I45" s="720"/>
      <c r="J45" s="720"/>
      <c r="K45" s="720"/>
      <c r="L45" s="720"/>
      <c r="M45" s="720"/>
      <c r="N45" s="720"/>
      <c r="O45" s="720"/>
      <c r="P45" s="720"/>
      <c r="Q45" s="720"/>
      <c r="R45" s="720"/>
      <c r="S45" s="720"/>
      <c r="T45" s="720"/>
      <c r="U45" s="720"/>
      <c r="V45" s="720"/>
      <c r="W45" s="720"/>
      <c r="X45" s="720"/>
      <c r="Y45" s="720"/>
      <c r="Z45" s="720"/>
      <c r="AA45" s="720"/>
      <c r="AB45" s="720"/>
      <c r="AC45" s="720"/>
      <c r="AD45" s="720"/>
      <c r="AG45" s="722"/>
    </row>
    <row r="46" spans="1:33" ht="18" customHeight="1" x14ac:dyDescent="0.2">
      <c r="A46" s="719"/>
      <c r="B46" s="719"/>
      <c r="C46" s="719"/>
      <c r="D46" s="719"/>
      <c r="E46" s="719"/>
      <c r="F46" s="1008"/>
      <c r="G46" s="720"/>
      <c r="H46" s="720"/>
      <c r="I46" s="720"/>
      <c r="J46" s="720"/>
      <c r="K46" s="720"/>
      <c r="L46" s="720"/>
      <c r="M46" s="720"/>
      <c r="N46" s="720"/>
      <c r="O46" s="720"/>
      <c r="P46" s="720"/>
      <c r="Q46" s="720"/>
      <c r="R46" s="720"/>
      <c r="S46" s="720"/>
      <c r="T46" s="720"/>
      <c r="U46" s="720"/>
      <c r="V46" s="720"/>
      <c r="W46" s="720"/>
      <c r="X46" s="720"/>
      <c r="Y46" s="720"/>
      <c r="Z46" s="720"/>
      <c r="AA46" s="720"/>
      <c r="AB46" s="720"/>
      <c r="AC46" s="720"/>
      <c r="AD46" s="720"/>
      <c r="AG46" s="722"/>
    </row>
    <row r="47" spans="1:33" ht="18" customHeight="1" x14ac:dyDescent="0.2">
      <c r="A47" s="719"/>
      <c r="B47" s="719"/>
      <c r="C47" s="719"/>
      <c r="D47" s="719"/>
      <c r="E47" s="719"/>
      <c r="F47" s="1008"/>
      <c r="G47" s="720"/>
      <c r="H47" s="720"/>
      <c r="I47" s="720"/>
      <c r="J47" s="720"/>
      <c r="K47" s="720"/>
      <c r="L47" s="720"/>
      <c r="M47" s="720"/>
      <c r="N47" s="720"/>
      <c r="O47" s="720"/>
      <c r="P47" s="720"/>
      <c r="Q47" s="720"/>
      <c r="R47" s="720"/>
      <c r="S47" s="720"/>
      <c r="T47" s="720"/>
      <c r="U47" s="720"/>
      <c r="V47" s="720"/>
      <c r="W47" s="720"/>
      <c r="X47" s="720"/>
      <c r="Y47" s="720"/>
      <c r="Z47" s="720"/>
      <c r="AA47" s="720"/>
      <c r="AB47" s="720"/>
      <c r="AC47" s="720"/>
      <c r="AD47" s="720"/>
      <c r="AG47" s="722"/>
    </row>
    <row r="48" spans="1:33" ht="18" customHeight="1" x14ac:dyDescent="0.2">
      <c r="A48" s="719"/>
      <c r="B48" s="719"/>
      <c r="C48" s="719"/>
      <c r="D48" s="719"/>
      <c r="E48" s="719"/>
      <c r="F48" s="1008"/>
      <c r="G48" s="720"/>
      <c r="H48" s="720"/>
      <c r="I48" s="720"/>
      <c r="J48" s="720"/>
      <c r="K48" s="720"/>
      <c r="L48" s="720"/>
      <c r="M48" s="720"/>
      <c r="N48" s="720"/>
      <c r="O48" s="720"/>
      <c r="P48" s="720"/>
      <c r="Q48" s="720"/>
      <c r="R48" s="720"/>
      <c r="S48" s="720"/>
      <c r="T48" s="720"/>
      <c r="U48" s="720"/>
      <c r="V48" s="720"/>
      <c r="W48" s="720"/>
      <c r="X48" s="720"/>
      <c r="Y48" s="720"/>
      <c r="Z48" s="720"/>
      <c r="AA48" s="720"/>
      <c r="AB48" s="720"/>
      <c r="AC48" s="720"/>
      <c r="AD48" s="720"/>
      <c r="AG48" s="722"/>
    </row>
    <row r="49" spans="1:33" ht="18" customHeight="1" x14ac:dyDescent="0.2">
      <c r="A49" s="719"/>
      <c r="B49" s="719"/>
      <c r="C49" s="719"/>
      <c r="D49" s="719"/>
      <c r="E49" s="719"/>
      <c r="F49" s="1008"/>
      <c r="G49" s="720"/>
      <c r="H49" s="720"/>
      <c r="I49" s="720"/>
      <c r="J49" s="720"/>
      <c r="K49" s="720"/>
      <c r="L49" s="720"/>
      <c r="M49" s="720"/>
      <c r="N49" s="720"/>
      <c r="O49" s="720"/>
      <c r="P49" s="720"/>
      <c r="Q49" s="720"/>
      <c r="R49" s="720"/>
      <c r="S49" s="720"/>
      <c r="T49" s="720"/>
      <c r="U49" s="720"/>
      <c r="V49" s="720"/>
      <c r="W49" s="720"/>
      <c r="X49" s="720"/>
      <c r="Y49" s="720"/>
      <c r="Z49" s="720"/>
      <c r="AA49" s="720"/>
      <c r="AB49" s="720"/>
      <c r="AC49" s="720"/>
      <c r="AD49" s="720"/>
      <c r="AG49" s="722"/>
    </row>
    <row r="50" spans="1:33" ht="18" customHeight="1" x14ac:dyDescent="0.2">
      <c r="A50" s="719"/>
      <c r="B50" s="719"/>
      <c r="C50" s="719"/>
      <c r="D50" s="719"/>
      <c r="E50" s="719"/>
      <c r="F50" s="1008"/>
      <c r="G50" s="720"/>
      <c r="H50" s="720"/>
      <c r="I50" s="720"/>
      <c r="J50" s="720"/>
      <c r="K50" s="720"/>
      <c r="L50" s="720"/>
      <c r="M50" s="720"/>
      <c r="N50" s="720"/>
      <c r="O50" s="720"/>
      <c r="P50" s="720"/>
      <c r="Q50" s="720"/>
      <c r="R50" s="720"/>
      <c r="S50" s="720"/>
      <c r="T50" s="720"/>
      <c r="U50" s="720"/>
      <c r="V50" s="720"/>
      <c r="W50" s="720"/>
      <c r="X50" s="720"/>
      <c r="Y50" s="720"/>
      <c r="Z50" s="720"/>
      <c r="AA50" s="720"/>
      <c r="AB50" s="720"/>
      <c r="AC50" s="720"/>
      <c r="AD50" s="720"/>
      <c r="AG50" s="722"/>
    </row>
    <row r="51" spans="1:33" ht="18" customHeight="1" x14ac:dyDescent="0.2">
      <c r="A51" s="719"/>
      <c r="B51" s="719"/>
      <c r="C51" s="719"/>
      <c r="D51" s="719"/>
      <c r="E51" s="719"/>
      <c r="F51" s="1008"/>
      <c r="G51" s="720"/>
      <c r="H51" s="720"/>
      <c r="I51" s="720"/>
      <c r="J51" s="720"/>
      <c r="K51" s="720"/>
      <c r="L51" s="720"/>
      <c r="M51" s="720"/>
      <c r="N51" s="720"/>
      <c r="O51" s="720"/>
      <c r="P51" s="720"/>
      <c r="Q51" s="720"/>
      <c r="R51" s="720"/>
      <c r="S51" s="720"/>
      <c r="T51" s="720"/>
      <c r="U51" s="720"/>
      <c r="V51" s="720"/>
      <c r="W51" s="720"/>
      <c r="X51" s="720"/>
      <c r="Y51" s="720"/>
      <c r="Z51" s="720"/>
      <c r="AA51" s="720"/>
      <c r="AB51" s="720"/>
      <c r="AC51" s="720"/>
      <c r="AD51" s="720"/>
      <c r="AG51" s="722"/>
    </row>
    <row r="52" spans="1:33" ht="18" customHeight="1" x14ac:dyDescent="0.2">
      <c r="A52" s="719"/>
      <c r="B52" s="719"/>
      <c r="C52" s="719"/>
      <c r="D52" s="719"/>
      <c r="E52" s="719"/>
      <c r="F52" s="1008"/>
      <c r="G52" s="720"/>
      <c r="H52" s="720"/>
      <c r="I52" s="720"/>
      <c r="J52" s="720"/>
      <c r="K52" s="720"/>
      <c r="L52" s="720"/>
      <c r="M52" s="720"/>
      <c r="N52" s="720"/>
      <c r="O52" s="720"/>
      <c r="P52" s="720"/>
      <c r="Q52" s="720"/>
      <c r="R52" s="720"/>
      <c r="S52" s="720"/>
      <c r="T52" s="720"/>
      <c r="U52" s="720"/>
      <c r="V52" s="720"/>
      <c r="W52" s="720"/>
      <c r="X52" s="720"/>
      <c r="Y52" s="720"/>
      <c r="Z52" s="720"/>
      <c r="AA52" s="720"/>
      <c r="AB52" s="720"/>
      <c r="AC52" s="720"/>
      <c r="AD52" s="720"/>
      <c r="AG52" s="722"/>
    </row>
    <row r="53" spans="1:33" ht="18" customHeight="1" x14ac:dyDescent="0.2">
      <c r="A53" s="719"/>
      <c r="B53" s="719"/>
      <c r="C53" s="719"/>
      <c r="D53" s="719"/>
      <c r="E53" s="719"/>
      <c r="F53" s="1008"/>
      <c r="G53" s="720"/>
      <c r="H53" s="720"/>
      <c r="I53" s="720"/>
      <c r="J53" s="720"/>
      <c r="K53" s="720"/>
      <c r="L53" s="720"/>
      <c r="M53" s="720"/>
      <c r="N53" s="720"/>
      <c r="O53" s="720"/>
      <c r="P53" s="720"/>
      <c r="Q53" s="720"/>
      <c r="R53" s="720"/>
      <c r="S53" s="720"/>
      <c r="T53" s="720"/>
      <c r="U53" s="720"/>
      <c r="V53" s="720"/>
      <c r="W53" s="720"/>
      <c r="X53" s="720"/>
      <c r="Y53" s="720"/>
      <c r="Z53" s="720"/>
      <c r="AA53" s="720"/>
      <c r="AB53" s="720"/>
      <c r="AC53" s="720"/>
      <c r="AD53" s="720"/>
      <c r="AG53" s="722"/>
    </row>
    <row r="54" spans="1:33" ht="18" customHeight="1" x14ac:dyDescent="0.2">
      <c r="A54" s="719"/>
      <c r="B54" s="719"/>
      <c r="C54" s="719"/>
      <c r="D54" s="719"/>
      <c r="E54" s="719"/>
      <c r="F54" s="1008"/>
      <c r="G54" s="720"/>
      <c r="H54" s="720"/>
      <c r="I54" s="720"/>
      <c r="J54" s="720"/>
      <c r="K54" s="720"/>
      <c r="L54" s="720"/>
      <c r="M54" s="720"/>
      <c r="N54" s="720"/>
      <c r="O54" s="720"/>
      <c r="P54" s="720"/>
      <c r="Q54" s="720"/>
      <c r="R54" s="720"/>
      <c r="S54" s="720"/>
      <c r="T54" s="720"/>
      <c r="U54" s="720"/>
      <c r="V54" s="720"/>
      <c r="W54" s="720"/>
      <c r="X54" s="720"/>
      <c r="Y54" s="720"/>
      <c r="Z54" s="720"/>
      <c r="AA54" s="720"/>
      <c r="AB54" s="720"/>
      <c r="AC54" s="720"/>
      <c r="AD54" s="720"/>
      <c r="AG54" s="722"/>
    </row>
    <row r="55" spans="1:33" ht="18" customHeight="1" x14ac:dyDescent="0.2">
      <c r="A55" s="719"/>
      <c r="B55" s="719"/>
      <c r="C55" s="719"/>
      <c r="D55" s="719"/>
      <c r="E55" s="719"/>
      <c r="F55" s="1008"/>
      <c r="G55" s="720"/>
      <c r="H55" s="720"/>
      <c r="I55" s="720"/>
      <c r="J55" s="720"/>
      <c r="K55" s="720"/>
      <c r="L55" s="720"/>
      <c r="M55" s="720"/>
      <c r="N55" s="720"/>
      <c r="O55" s="720"/>
      <c r="P55" s="720"/>
      <c r="Q55" s="720"/>
      <c r="R55" s="720"/>
      <c r="S55" s="720"/>
      <c r="T55" s="720"/>
      <c r="U55" s="720"/>
      <c r="V55" s="720"/>
      <c r="W55" s="720"/>
      <c r="X55" s="720"/>
      <c r="Y55" s="720"/>
      <c r="Z55" s="720"/>
      <c r="AA55" s="720"/>
      <c r="AB55" s="720"/>
      <c r="AC55" s="720"/>
      <c r="AD55" s="720"/>
      <c r="AG55" s="722"/>
    </row>
    <row r="56" spans="1:33" ht="18" customHeight="1" x14ac:dyDescent="0.2">
      <c r="A56" s="719"/>
      <c r="B56" s="719"/>
      <c r="C56" s="719"/>
      <c r="D56" s="719"/>
      <c r="E56" s="719"/>
      <c r="F56" s="1008"/>
      <c r="G56" s="720"/>
      <c r="H56" s="720"/>
      <c r="I56" s="720"/>
      <c r="J56" s="720"/>
      <c r="K56" s="720"/>
      <c r="L56" s="720"/>
      <c r="M56" s="720"/>
      <c r="N56" s="720"/>
      <c r="O56" s="720"/>
      <c r="P56" s="720"/>
      <c r="Q56" s="720"/>
      <c r="R56" s="720"/>
      <c r="S56" s="720"/>
      <c r="T56" s="720"/>
      <c r="U56" s="720"/>
      <c r="V56" s="720"/>
      <c r="W56" s="720"/>
      <c r="X56" s="720"/>
      <c r="Y56" s="720"/>
      <c r="Z56" s="720"/>
      <c r="AA56" s="720"/>
      <c r="AB56" s="720"/>
      <c r="AC56" s="720"/>
      <c r="AD56" s="720"/>
      <c r="AG56" s="722"/>
    </row>
    <row r="57" spans="1:33" ht="18" customHeight="1" x14ac:dyDescent="0.2">
      <c r="A57" s="719"/>
      <c r="B57" s="719"/>
      <c r="C57" s="719"/>
      <c r="D57" s="719"/>
      <c r="E57" s="719"/>
      <c r="F57" s="1008"/>
      <c r="G57" s="720"/>
      <c r="H57" s="720"/>
      <c r="I57" s="720"/>
      <c r="J57" s="720"/>
      <c r="K57" s="720"/>
      <c r="L57" s="720"/>
      <c r="M57" s="720"/>
      <c r="N57" s="720"/>
      <c r="O57" s="720"/>
      <c r="P57" s="720"/>
      <c r="Q57" s="720"/>
      <c r="R57" s="720"/>
      <c r="S57" s="720"/>
      <c r="T57" s="720"/>
      <c r="U57" s="720"/>
      <c r="V57" s="720"/>
      <c r="W57" s="720"/>
      <c r="X57" s="720"/>
      <c r="Y57" s="720"/>
      <c r="Z57" s="720"/>
      <c r="AA57" s="720"/>
      <c r="AB57" s="720"/>
      <c r="AC57" s="720"/>
      <c r="AD57" s="720"/>
      <c r="AG57" s="722"/>
    </row>
    <row r="58" spans="1:33" ht="18" customHeight="1" x14ac:dyDescent="0.2">
      <c r="A58" s="719"/>
      <c r="B58" s="719"/>
      <c r="C58" s="719"/>
      <c r="D58" s="719"/>
      <c r="E58" s="719"/>
      <c r="F58" s="1008"/>
      <c r="G58" s="720"/>
      <c r="H58" s="720"/>
      <c r="I58" s="720"/>
      <c r="J58" s="720"/>
      <c r="K58" s="720"/>
      <c r="L58" s="720"/>
      <c r="M58" s="720"/>
      <c r="N58" s="720"/>
      <c r="O58" s="720"/>
      <c r="P58" s="720"/>
      <c r="Q58" s="720"/>
      <c r="R58" s="720"/>
      <c r="S58" s="720"/>
      <c r="T58" s="720"/>
      <c r="U58" s="720"/>
      <c r="V58" s="720"/>
      <c r="W58" s="720"/>
      <c r="X58" s="720"/>
      <c r="Y58" s="720"/>
      <c r="Z58" s="720"/>
      <c r="AA58" s="720"/>
      <c r="AB58" s="720"/>
      <c r="AC58" s="720"/>
      <c r="AD58" s="720"/>
      <c r="AG58" s="722"/>
    </row>
    <row r="59" spans="1:33" ht="18" customHeight="1" x14ac:dyDescent="0.2">
      <c r="A59" s="719"/>
      <c r="B59" s="719"/>
      <c r="C59" s="719"/>
      <c r="D59" s="719"/>
      <c r="E59" s="719"/>
      <c r="F59" s="1008"/>
      <c r="G59" s="720"/>
      <c r="H59" s="720"/>
      <c r="I59" s="720"/>
      <c r="J59" s="720"/>
      <c r="K59" s="720"/>
      <c r="L59" s="720"/>
      <c r="M59" s="720"/>
      <c r="N59" s="720"/>
      <c r="O59" s="720"/>
      <c r="P59" s="720"/>
      <c r="Q59" s="720"/>
      <c r="R59" s="720"/>
      <c r="S59" s="720"/>
      <c r="T59" s="720"/>
      <c r="U59" s="720"/>
      <c r="V59" s="720"/>
      <c r="W59" s="720"/>
      <c r="X59" s="720"/>
      <c r="Y59" s="720"/>
      <c r="Z59" s="720"/>
      <c r="AA59" s="720"/>
      <c r="AB59" s="720"/>
      <c r="AC59" s="720"/>
      <c r="AD59" s="720"/>
      <c r="AG59" s="722"/>
    </row>
    <row r="60" spans="1:33" ht="18" customHeight="1" x14ac:dyDescent="0.2">
      <c r="A60" s="719"/>
      <c r="B60" s="719"/>
      <c r="C60" s="719"/>
      <c r="D60" s="719"/>
      <c r="E60" s="719"/>
      <c r="F60" s="1008"/>
      <c r="G60" s="720"/>
      <c r="H60" s="720"/>
      <c r="I60" s="720"/>
      <c r="J60" s="720"/>
      <c r="K60" s="720"/>
      <c r="L60" s="720"/>
      <c r="M60" s="720"/>
      <c r="N60" s="720"/>
      <c r="O60" s="720"/>
      <c r="P60" s="720"/>
      <c r="Q60" s="720"/>
      <c r="R60" s="720"/>
      <c r="S60" s="720"/>
      <c r="T60" s="720"/>
      <c r="U60" s="720"/>
      <c r="V60" s="720"/>
      <c r="W60" s="720"/>
      <c r="X60" s="720"/>
      <c r="Y60" s="720"/>
      <c r="Z60" s="720"/>
      <c r="AA60" s="720"/>
      <c r="AB60" s="720"/>
      <c r="AC60" s="720"/>
      <c r="AD60" s="720"/>
      <c r="AG60" s="722"/>
    </row>
    <row r="61" spans="1:33" ht="18" customHeight="1" x14ac:dyDescent="0.2">
      <c r="A61" s="719"/>
      <c r="B61" s="719"/>
      <c r="C61" s="719"/>
      <c r="D61" s="719"/>
      <c r="E61" s="719"/>
      <c r="F61" s="1008"/>
      <c r="G61" s="720"/>
      <c r="H61" s="720"/>
      <c r="I61" s="720"/>
      <c r="J61" s="720"/>
      <c r="K61" s="720"/>
      <c r="L61" s="720"/>
      <c r="M61" s="720"/>
      <c r="N61" s="720"/>
      <c r="O61" s="720"/>
      <c r="P61" s="720"/>
      <c r="Q61" s="720"/>
      <c r="R61" s="720"/>
      <c r="S61" s="720"/>
      <c r="T61" s="720"/>
      <c r="U61" s="720"/>
      <c r="V61" s="720"/>
      <c r="W61" s="720"/>
      <c r="X61" s="720"/>
      <c r="Y61" s="720"/>
      <c r="Z61" s="720"/>
      <c r="AA61" s="720"/>
      <c r="AB61" s="720"/>
      <c r="AC61" s="720"/>
      <c r="AD61" s="720"/>
      <c r="AG61" s="722"/>
    </row>
    <row r="62" spans="1:33" ht="18" customHeight="1" x14ac:dyDescent="0.2">
      <c r="A62" s="719"/>
      <c r="B62" s="719"/>
      <c r="C62" s="719"/>
      <c r="D62" s="719"/>
      <c r="E62" s="719"/>
      <c r="F62" s="1008"/>
      <c r="G62" s="720"/>
      <c r="H62" s="720"/>
      <c r="I62" s="720"/>
      <c r="J62" s="720"/>
      <c r="K62" s="720"/>
      <c r="L62" s="720"/>
      <c r="M62" s="720"/>
      <c r="N62" s="720"/>
      <c r="O62" s="720"/>
      <c r="P62" s="720"/>
      <c r="Q62" s="720"/>
      <c r="R62" s="720"/>
      <c r="S62" s="720"/>
      <c r="T62" s="720"/>
      <c r="U62" s="720"/>
      <c r="V62" s="720"/>
      <c r="W62" s="720"/>
      <c r="X62" s="720"/>
      <c r="Y62" s="720"/>
      <c r="Z62" s="720"/>
      <c r="AA62" s="720"/>
      <c r="AB62" s="720"/>
      <c r="AC62" s="720"/>
      <c r="AD62" s="720"/>
      <c r="AG62" s="722"/>
    </row>
    <row r="63" spans="1:33" ht="18" customHeight="1" x14ac:dyDescent="0.2">
      <c r="A63" s="719"/>
      <c r="B63" s="719"/>
      <c r="C63" s="719"/>
      <c r="D63" s="719"/>
      <c r="E63" s="719"/>
      <c r="F63" s="1008"/>
      <c r="G63" s="720"/>
      <c r="H63" s="720"/>
      <c r="I63" s="720"/>
      <c r="J63" s="720"/>
      <c r="K63" s="720"/>
      <c r="L63" s="720"/>
      <c r="M63" s="720"/>
      <c r="N63" s="720"/>
      <c r="O63" s="720"/>
      <c r="P63" s="720"/>
      <c r="Q63" s="720"/>
      <c r="R63" s="720"/>
      <c r="S63" s="720"/>
      <c r="T63" s="720"/>
      <c r="U63" s="720"/>
      <c r="V63" s="720"/>
      <c r="W63" s="720"/>
      <c r="X63" s="720"/>
      <c r="Y63" s="720"/>
      <c r="Z63" s="720"/>
      <c r="AA63" s="720"/>
      <c r="AB63" s="720"/>
      <c r="AC63" s="720"/>
      <c r="AD63" s="720"/>
      <c r="AG63" s="722"/>
    </row>
    <row r="64" spans="1:33" ht="18" customHeight="1" x14ac:dyDescent="0.2">
      <c r="A64" s="719"/>
      <c r="B64" s="719"/>
      <c r="C64" s="719"/>
      <c r="D64" s="719"/>
      <c r="E64" s="719"/>
      <c r="F64" s="1008"/>
      <c r="G64" s="720"/>
      <c r="H64" s="720"/>
      <c r="I64" s="720"/>
      <c r="J64" s="720"/>
      <c r="K64" s="720"/>
      <c r="L64" s="720"/>
      <c r="M64" s="720"/>
      <c r="N64" s="720"/>
      <c r="O64" s="720"/>
      <c r="P64" s="720"/>
      <c r="Q64" s="720"/>
      <c r="R64" s="720"/>
      <c r="S64" s="720"/>
      <c r="T64" s="720"/>
      <c r="U64" s="720"/>
      <c r="V64" s="720"/>
      <c r="W64" s="720"/>
      <c r="X64" s="720"/>
      <c r="Y64" s="720"/>
      <c r="Z64" s="720"/>
      <c r="AA64" s="720"/>
      <c r="AB64" s="720"/>
      <c r="AC64" s="720"/>
      <c r="AD64" s="720"/>
      <c r="AG64" s="722"/>
    </row>
    <row r="65" spans="1:33" ht="18" customHeight="1" x14ac:dyDescent="0.2">
      <c r="A65" s="719"/>
      <c r="B65" s="719"/>
      <c r="C65" s="719"/>
      <c r="D65" s="719"/>
      <c r="E65" s="719"/>
      <c r="F65" s="1008"/>
      <c r="G65" s="720"/>
      <c r="H65" s="720"/>
      <c r="I65" s="720"/>
      <c r="J65" s="720"/>
      <c r="K65" s="720"/>
      <c r="L65" s="720"/>
      <c r="M65" s="720"/>
      <c r="N65" s="720"/>
      <c r="O65" s="720"/>
      <c r="P65" s="720"/>
      <c r="Q65" s="720"/>
      <c r="R65" s="720"/>
      <c r="S65" s="720"/>
      <c r="T65" s="720"/>
      <c r="U65" s="720"/>
      <c r="V65" s="720"/>
      <c r="W65" s="720"/>
      <c r="X65" s="720"/>
      <c r="Y65" s="720"/>
      <c r="Z65" s="720"/>
      <c r="AA65" s="720"/>
      <c r="AB65" s="720"/>
      <c r="AC65" s="720"/>
      <c r="AD65" s="720"/>
      <c r="AG65" s="722"/>
    </row>
    <row r="66" spans="1:33" ht="18" customHeight="1" x14ac:dyDescent="0.2">
      <c r="A66" s="719"/>
      <c r="B66" s="719"/>
      <c r="C66" s="719"/>
      <c r="D66" s="719"/>
      <c r="E66" s="719"/>
      <c r="F66" s="1008"/>
      <c r="G66" s="720"/>
      <c r="H66" s="720"/>
      <c r="I66" s="720"/>
      <c r="J66" s="720"/>
      <c r="K66" s="720"/>
      <c r="L66" s="720"/>
      <c r="M66" s="720"/>
      <c r="N66" s="720"/>
      <c r="O66" s="720"/>
      <c r="P66" s="720"/>
      <c r="Q66" s="720"/>
      <c r="R66" s="720"/>
      <c r="S66" s="720"/>
      <c r="T66" s="720"/>
      <c r="U66" s="720"/>
      <c r="V66" s="720"/>
      <c r="W66" s="720"/>
      <c r="X66" s="720"/>
      <c r="Y66" s="720"/>
      <c r="Z66" s="720"/>
      <c r="AA66" s="720"/>
      <c r="AB66" s="720"/>
      <c r="AC66" s="720"/>
      <c r="AD66" s="720"/>
      <c r="AG66" s="722"/>
    </row>
    <row r="67" spans="1:33" ht="18" customHeight="1" x14ac:dyDescent="0.2">
      <c r="A67" s="719"/>
      <c r="B67" s="719"/>
      <c r="C67" s="719"/>
      <c r="D67" s="719"/>
      <c r="E67" s="719"/>
      <c r="F67" s="1008"/>
      <c r="G67" s="720"/>
      <c r="H67" s="720"/>
      <c r="I67" s="720"/>
      <c r="J67" s="720"/>
      <c r="K67" s="720"/>
      <c r="L67" s="720"/>
      <c r="M67" s="720"/>
      <c r="N67" s="720"/>
      <c r="O67" s="720"/>
      <c r="P67" s="720"/>
      <c r="Q67" s="720"/>
      <c r="R67" s="720"/>
      <c r="S67" s="720"/>
      <c r="T67" s="720"/>
      <c r="U67" s="720"/>
      <c r="V67" s="720"/>
      <c r="W67" s="720"/>
      <c r="X67" s="720"/>
      <c r="Y67" s="720"/>
      <c r="Z67" s="720"/>
      <c r="AA67" s="720"/>
      <c r="AB67" s="720"/>
      <c r="AC67" s="720"/>
      <c r="AD67" s="720"/>
      <c r="AG67" s="722"/>
    </row>
    <row r="68" spans="1:33" ht="18" customHeight="1" x14ac:dyDescent="0.2">
      <c r="A68" s="719"/>
      <c r="B68" s="719"/>
      <c r="C68" s="719"/>
      <c r="D68" s="719"/>
      <c r="E68" s="719"/>
      <c r="F68" s="1008"/>
      <c r="G68" s="720"/>
      <c r="H68" s="720"/>
      <c r="I68" s="720"/>
      <c r="J68" s="720"/>
      <c r="K68" s="720"/>
      <c r="L68" s="720"/>
      <c r="M68" s="720"/>
      <c r="N68" s="720"/>
      <c r="O68" s="720"/>
      <c r="P68" s="720"/>
      <c r="Q68" s="720"/>
      <c r="R68" s="720"/>
      <c r="S68" s="720"/>
      <c r="T68" s="720"/>
      <c r="U68" s="720"/>
      <c r="V68" s="720"/>
      <c r="W68" s="720"/>
      <c r="X68" s="720"/>
      <c r="Y68" s="720"/>
      <c r="Z68" s="720"/>
      <c r="AA68" s="720"/>
      <c r="AB68" s="720"/>
      <c r="AC68" s="720"/>
      <c r="AD68" s="720"/>
      <c r="AG68" s="722"/>
    </row>
    <row r="69" spans="1:33" ht="18" customHeight="1" x14ac:dyDescent="0.2">
      <c r="A69" s="719"/>
      <c r="B69" s="719"/>
      <c r="C69" s="719"/>
      <c r="D69" s="719"/>
      <c r="E69" s="719"/>
      <c r="F69" s="1008"/>
      <c r="G69" s="720"/>
      <c r="H69" s="720"/>
      <c r="I69" s="720"/>
      <c r="J69" s="720"/>
      <c r="K69" s="720"/>
      <c r="L69" s="720"/>
      <c r="M69" s="720"/>
      <c r="N69" s="720"/>
      <c r="O69" s="720"/>
      <c r="P69" s="720"/>
      <c r="Q69" s="720"/>
      <c r="R69" s="720"/>
      <c r="S69" s="720"/>
      <c r="T69" s="720"/>
      <c r="U69" s="720"/>
      <c r="V69" s="720"/>
      <c r="W69" s="720"/>
      <c r="X69" s="720"/>
      <c r="Y69" s="720"/>
      <c r="Z69" s="720"/>
      <c r="AA69" s="720"/>
      <c r="AB69" s="720"/>
      <c r="AC69" s="720"/>
      <c r="AD69" s="720"/>
      <c r="AG69" s="722"/>
    </row>
    <row r="70" spans="1:33" ht="18" customHeight="1" x14ac:dyDescent="0.2">
      <c r="A70" s="719"/>
      <c r="B70" s="719"/>
      <c r="C70" s="719"/>
      <c r="D70" s="719"/>
      <c r="E70" s="719"/>
      <c r="F70" s="1008"/>
      <c r="G70" s="720"/>
      <c r="H70" s="720"/>
      <c r="I70" s="720"/>
      <c r="J70" s="720"/>
      <c r="K70" s="720"/>
      <c r="L70" s="720"/>
      <c r="M70" s="720"/>
      <c r="N70" s="720"/>
      <c r="O70" s="720"/>
      <c r="P70" s="720"/>
      <c r="Q70" s="720"/>
      <c r="R70" s="720"/>
      <c r="S70" s="720"/>
      <c r="T70" s="720"/>
      <c r="U70" s="720"/>
      <c r="V70" s="720"/>
      <c r="W70" s="720"/>
      <c r="X70" s="720"/>
      <c r="Y70" s="720"/>
      <c r="Z70" s="720"/>
      <c r="AA70" s="720"/>
      <c r="AB70" s="720"/>
      <c r="AC70" s="720"/>
      <c r="AD70" s="720"/>
      <c r="AG70" s="722"/>
    </row>
    <row r="71" spans="1:33" ht="18" customHeight="1" x14ac:dyDescent="0.2">
      <c r="A71" s="719"/>
      <c r="B71" s="719"/>
      <c r="C71" s="719"/>
      <c r="D71" s="719"/>
      <c r="E71" s="719"/>
      <c r="F71" s="1008"/>
      <c r="G71" s="720"/>
      <c r="H71" s="720"/>
      <c r="I71" s="720"/>
      <c r="J71" s="720"/>
      <c r="K71" s="720"/>
      <c r="L71" s="720"/>
      <c r="M71" s="720"/>
      <c r="N71" s="720"/>
      <c r="O71" s="720"/>
      <c r="P71" s="720"/>
      <c r="Q71" s="720"/>
      <c r="R71" s="720"/>
      <c r="S71" s="720"/>
      <c r="T71" s="720"/>
      <c r="U71" s="720"/>
      <c r="V71" s="720"/>
      <c r="W71" s="720"/>
      <c r="X71" s="720"/>
      <c r="Y71" s="720"/>
      <c r="Z71" s="720"/>
      <c r="AA71" s="720"/>
      <c r="AB71" s="720"/>
      <c r="AC71" s="720"/>
      <c r="AD71" s="720"/>
      <c r="AG71" s="722"/>
    </row>
    <row r="72" spans="1:33" ht="18" customHeight="1" x14ac:dyDescent="0.2">
      <c r="A72" s="719"/>
      <c r="B72" s="719"/>
      <c r="C72" s="719"/>
      <c r="D72" s="719"/>
      <c r="E72" s="719"/>
      <c r="F72" s="1008"/>
      <c r="G72" s="720"/>
      <c r="H72" s="720"/>
      <c r="I72" s="720"/>
      <c r="J72" s="720"/>
      <c r="K72" s="720"/>
      <c r="L72" s="720"/>
      <c r="M72" s="720"/>
      <c r="N72" s="720"/>
      <c r="O72" s="720"/>
      <c r="P72" s="720"/>
      <c r="Q72" s="720"/>
      <c r="R72" s="720"/>
      <c r="S72" s="720"/>
      <c r="T72" s="720"/>
      <c r="U72" s="720"/>
      <c r="V72" s="720"/>
      <c r="W72" s="720"/>
      <c r="X72" s="720"/>
      <c r="Y72" s="720"/>
      <c r="Z72" s="720"/>
      <c r="AA72" s="720"/>
      <c r="AB72" s="720"/>
      <c r="AC72" s="720"/>
      <c r="AD72" s="720"/>
      <c r="AG72" s="722"/>
    </row>
    <row r="73" spans="1:33" ht="18" customHeight="1" x14ac:dyDescent="0.2">
      <c r="A73" s="719"/>
      <c r="B73" s="719"/>
      <c r="C73" s="719"/>
      <c r="D73" s="719"/>
      <c r="E73" s="719"/>
      <c r="F73" s="1008"/>
      <c r="G73" s="720"/>
      <c r="H73" s="720"/>
      <c r="I73" s="720"/>
      <c r="J73" s="720"/>
      <c r="K73" s="720"/>
      <c r="L73" s="720"/>
      <c r="M73" s="720"/>
      <c r="N73" s="720"/>
      <c r="O73" s="720"/>
      <c r="P73" s="720"/>
      <c r="Q73" s="720"/>
      <c r="R73" s="720"/>
      <c r="S73" s="720"/>
      <c r="T73" s="720"/>
      <c r="U73" s="720"/>
      <c r="V73" s="720"/>
      <c r="W73" s="720"/>
      <c r="X73" s="720"/>
      <c r="Y73" s="720"/>
      <c r="Z73" s="720"/>
      <c r="AA73" s="720"/>
      <c r="AB73" s="720"/>
      <c r="AC73" s="720"/>
      <c r="AD73" s="720"/>
      <c r="AG73" s="722"/>
    </row>
    <row r="74" spans="1:33" ht="18" customHeight="1" x14ac:dyDescent="0.2">
      <c r="A74" s="719"/>
      <c r="B74" s="719"/>
      <c r="C74" s="719"/>
      <c r="D74" s="719"/>
      <c r="E74" s="719"/>
      <c r="F74" s="1008"/>
      <c r="G74" s="720"/>
      <c r="H74" s="720"/>
      <c r="I74" s="720"/>
      <c r="J74" s="720"/>
      <c r="K74" s="720"/>
      <c r="L74" s="720"/>
      <c r="M74" s="720"/>
      <c r="N74" s="720"/>
      <c r="O74" s="720"/>
      <c r="P74" s="720"/>
      <c r="Q74" s="720"/>
      <c r="R74" s="720"/>
      <c r="S74" s="720"/>
      <c r="T74" s="720"/>
      <c r="U74" s="720"/>
      <c r="V74" s="720"/>
      <c r="W74" s="720"/>
      <c r="X74" s="720"/>
      <c r="Y74" s="720"/>
      <c r="Z74" s="720"/>
      <c r="AA74" s="720"/>
      <c r="AB74" s="720"/>
      <c r="AC74" s="720"/>
      <c r="AD74" s="720"/>
      <c r="AG74" s="722"/>
    </row>
    <row r="75" spans="1:33" ht="18" customHeight="1" x14ac:dyDescent="0.2">
      <c r="A75" s="719"/>
      <c r="B75" s="719"/>
      <c r="C75" s="719"/>
      <c r="D75" s="719"/>
      <c r="E75" s="719"/>
      <c r="F75" s="1008"/>
      <c r="G75" s="720"/>
      <c r="H75" s="720"/>
      <c r="I75" s="720"/>
      <c r="J75" s="720"/>
      <c r="K75" s="720"/>
      <c r="L75" s="720"/>
      <c r="M75" s="720"/>
      <c r="N75" s="720"/>
      <c r="O75" s="720"/>
      <c r="P75" s="720"/>
      <c r="Q75" s="720"/>
      <c r="R75" s="720"/>
      <c r="S75" s="720"/>
      <c r="T75" s="720"/>
      <c r="U75" s="720"/>
      <c r="V75" s="720"/>
      <c r="W75" s="720"/>
      <c r="X75" s="720"/>
      <c r="Y75" s="720"/>
      <c r="Z75" s="720"/>
      <c r="AA75" s="720"/>
      <c r="AB75" s="720"/>
      <c r="AC75" s="720"/>
      <c r="AD75" s="720"/>
      <c r="AG75" s="722"/>
    </row>
    <row r="76" spans="1:33" ht="18" customHeight="1" x14ac:dyDescent="0.2">
      <c r="A76" s="719"/>
      <c r="B76" s="719"/>
      <c r="C76" s="719"/>
      <c r="D76" s="719"/>
      <c r="E76" s="719"/>
      <c r="F76" s="1008"/>
      <c r="G76" s="720"/>
      <c r="H76" s="720"/>
      <c r="I76" s="720"/>
      <c r="J76" s="720"/>
      <c r="K76" s="720"/>
      <c r="L76" s="720"/>
      <c r="M76" s="720"/>
      <c r="N76" s="720"/>
      <c r="O76" s="720"/>
      <c r="P76" s="720"/>
      <c r="Q76" s="720"/>
      <c r="R76" s="720"/>
      <c r="S76" s="720"/>
      <c r="T76" s="720"/>
      <c r="U76" s="720"/>
      <c r="V76" s="720"/>
      <c r="W76" s="720"/>
      <c r="X76" s="720"/>
      <c r="Y76" s="720"/>
      <c r="Z76" s="720"/>
      <c r="AA76" s="720"/>
      <c r="AB76" s="720"/>
      <c r="AC76" s="720"/>
      <c r="AD76" s="720"/>
      <c r="AG76" s="722"/>
    </row>
    <row r="77" spans="1:33" ht="18" customHeight="1" x14ac:dyDescent="0.2">
      <c r="A77" s="719"/>
      <c r="B77" s="719"/>
      <c r="C77" s="719"/>
      <c r="D77" s="719"/>
      <c r="E77" s="719"/>
      <c r="F77" s="1008"/>
      <c r="G77" s="720"/>
      <c r="H77" s="720"/>
      <c r="I77" s="720"/>
      <c r="J77" s="720"/>
      <c r="K77" s="720"/>
      <c r="L77" s="720"/>
      <c r="M77" s="720"/>
      <c r="N77" s="720"/>
      <c r="O77" s="720"/>
      <c r="P77" s="720"/>
      <c r="Q77" s="720"/>
      <c r="R77" s="720"/>
      <c r="S77" s="720"/>
      <c r="T77" s="720"/>
      <c r="U77" s="720"/>
      <c r="V77" s="720"/>
      <c r="W77" s="720"/>
      <c r="X77" s="720"/>
      <c r="Y77" s="720"/>
      <c r="Z77" s="720"/>
      <c r="AA77" s="720"/>
      <c r="AB77" s="720"/>
      <c r="AC77" s="720"/>
      <c r="AD77" s="720"/>
      <c r="AG77" s="722"/>
    </row>
    <row r="78" spans="1:33" ht="18" customHeight="1" x14ac:dyDescent="0.2">
      <c r="A78" s="719"/>
      <c r="B78" s="719"/>
      <c r="C78" s="719"/>
      <c r="D78" s="719"/>
      <c r="E78" s="719"/>
      <c r="F78" s="1008"/>
      <c r="G78" s="720"/>
      <c r="H78" s="720"/>
      <c r="I78" s="720"/>
      <c r="J78" s="720"/>
      <c r="K78" s="720"/>
      <c r="L78" s="720"/>
      <c r="M78" s="720"/>
      <c r="N78" s="720"/>
      <c r="O78" s="720"/>
      <c r="P78" s="720"/>
      <c r="Q78" s="720"/>
      <c r="R78" s="720"/>
      <c r="S78" s="720"/>
      <c r="T78" s="720"/>
      <c r="U78" s="720"/>
      <c r="V78" s="720"/>
      <c r="W78" s="720"/>
      <c r="X78" s="720"/>
      <c r="Y78" s="720"/>
      <c r="Z78" s="720"/>
      <c r="AA78" s="720"/>
      <c r="AB78" s="720"/>
      <c r="AC78" s="720"/>
      <c r="AD78" s="720"/>
      <c r="AG78" s="722"/>
    </row>
    <row r="79" spans="1:33" ht="18" customHeight="1" x14ac:dyDescent="0.2">
      <c r="A79" s="719"/>
      <c r="B79" s="719"/>
      <c r="C79" s="719"/>
      <c r="D79" s="719"/>
      <c r="E79" s="719"/>
      <c r="F79" s="1008"/>
      <c r="G79" s="720"/>
      <c r="H79" s="720"/>
      <c r="I79" s="720"/>
      <c r="J79" s="720"/>
      <c r="K79" s="720"/>
      <c r="L79" s="720"/>
      <c r="M79" s="720"/>
      <c r="N79" s="720"/>
      <c r="O79" s="720"/>
      <c r="P79" s="720"/>
      <c r="Q79" s="720"/>
      <c r="R79" s="720"/>
      <c r="S79" s="720"/>
      <c r="T79" s="720"/>
      <c r="U79" s="720"/>
      <c r="V79" s="720"/>
      <c r="W79" s="720"/>
      <c r="X79" s="720"/>
      <c r="Y79" s="720"/>
      <c r="Z79" s="720"/>
      <c r="AA79" s="720"/>
      <c r="AB79" s="720"/>
      <c r="AC79" s="720"/>
      <c r="AD79" s="720"/>
      <c r="AG79" s="722"/>
    </row>
    <row r="80" spans="1:33" ht="18" customHeight="1" x14ac:dyDescent="0.2">
      <c r="A80" s="719"/>
      <c r="B80" s="719"/>
      <c r="C80" s="719"/>
      <c r="D80" s="719"/>
      <c r="E80" s="719"/>
      <c r="F80" s="1008"/>
      <c r="G80" s="720"/>
      <c r="H80" s="720"/>
      <c r="I80" s="720"/>
      <c r="J80" s="720"/>
      <c r="K80" s="720"/>
      <c r="L80" s="720"/>
      <c r="M80" s="720"/>
      <c r="N80" s="720"/>
      <c r="O80" s="720"/>
      <c r="P80" s="720"/>
      <c r="Q80" s="720"/>
      <c r="R80" s="720"/>
      <c r="S80" s="720"/>
      <c r="T80" s="720"/>
      <c r="U80" s="720"/>
      <c r="V80" s="720"/>
      <c r="W80" s="720"/>
      <c r="X80" s="720"/>
      <c r="Y80" s="720"/>
      <c r="Z80" s="720"/>
      <c r="AA80" s="720"/>
      <c r="AB80" s="720"/>
      <c r="AC80" s="720"/>
      <c r="AD80" s="720"/>
      <c r="AG80" s="722"/>
    </row>
    <row r="81" spans="1:33" ht="18" customHeight="1" x14ac:dyDescent="0.2">
      <c r="A81" s="719"/>
      <c r="B81" s="719"/>
      <c r="C81" s="719"/>
      <c r="D81" s="719"/>
      <c r="E81" s="719"/>
      <c r="F81" s="1008"/>
      <c r="G81" s="720"/>
      <c r="H81" s="720"/>
      <c r="I81" s="720"/>
      <c r="J81" s="720"/>
      <c r="K81" s="720"/>
      <c r="L81" s="720"/>
      <c r="M81" s="720"/>
      <c r="N81" s="720"/>
      <c r="O81" s="720"/>
      <c r="P81" s="720"/>
      <c r="Q81" s="720"/>
      <c r="R81" s="720"/>
      <c r="S81" s="720"/>
      <c r="T81" s="720"/>
      <c r="U81" s="720"/>
      <c r="V81" s="720"/>
      <c r="W81" s="720"/>
      <c r="X81" s="720"/>
      <c r="Y81" s="720"/>
      <c r="Z81" s="720"/>
      <c r="AA81" s="720"/>
      <c r="AB81" s="720"/>
      <c r="AC81" s="720"/>
      <c r="AD81" s="720"/>
      <c r="AG81" s="722"/>
    </row>
    <row r="82" spans="1:33" ht="18" customHeight="1" x14ac:dyDescent="0.2">
      <c r="A82" s="719"/>
      <c r="B82" s="719"/>
      <c r="C82" s="719"/>
      <c r="D82" s="719"/>
      <c r="E82" s="719"/>
      <c r="F82" s="1008"/>
      <c r="G82" s="720"/>
      <c r="H82" s="720"/>
      <c r="I82" s="720"/>
      <c r="J82" s="720"/>
      <c r="K82" s="720"/>
      <c r="L82" s="720"/>
      <c r="M82" s="720"/>
      <c r="N82" s="720"/>
      <c r="O82" s="720"/>
      <c r="P82" s="720"/>
      <c r="Q82" s="720"/>
      <c r="R82" s="720"/>
      <c r="S82" s="720"/>
      <c r="T82" s="720"/>
      <c r="U82" s="720"/>
      <c r="V82" s="720"/>
      <c r="W82" s="720"/>
      <c r="X82" s="720"/>
      <c r="Y82" s="720"/>
      <c r="Z82" s="720"/>
      <c r="AA82" s="720"/>
      <c r="AB82" s="720"/>
      <c r="AC82" s="720"/>
      <c r="AD82" s="720"/>
      <c r="AG82" s="722"/>
    </row>
    <row r="83" spans="1:33" ht="18" customHeight="1" x14ac:dyDescent="0.2">
      <c r="A83" s="719"/>
      <c r="B83" s="719"/>
      <c r="C83" s="719"/>
      <c r="D83" s="719"/>
      <c r="E83" s="719"/>
      <c r="F83" s="1008"/>
      <c r="G83" s="720"/>
      <c r="H83" s="720"/>
      <c r="I83" s="720"/>
      <c r="J83" s="720"/>
      <c r="K83" s="720"/>
      <c r="L83" s="720"/>
      <c r="M83" s="720"/>
      <c r="N83" s="720"/>
      <c r="O83" s="720"/>
      <c r="P83" s="720"/>
      <c r="Q83" s="720"/>
      <c r="R83" s="720"/>
      <c r="S83" s="720"/>
      <c r="T83" s="720"/>
      <c r="U83" s="720"/>
      <c r="V83" s="720"/>
      <c r="W83" s="720"/>
      <c r="X83" s="720"/>
      <c r="Y83" s="720"/>
      <c r="Z83" s="720"/>
      <c r="AA83" s="720"/>
      <c r="AB83" s="720"/>
      <c r="AC83" s="720"/>
      <c r="AD83" s="720"/>
      <c r="AG83" s="722"/>
    </row>
    <row r="84" spans="1:33" ht="18" customHeight="1" x14ac:dyDescent="0.2">
      <c r="A84" s="719"/>
      <c r="B84" s="719"/>
      <c r="C84" s="719"/>
      <c r="D84" s="719"/>
      <c r="E84" s="719"/>
      <c r="F84" s="1008"/>
      <c r="G84" s="720"/>
      <c r="H84" s="720"/>
      <c r="I84" s="720"/>
      <c r="J84" s="720"/>
      <c r="K84" s="720"/>
      <c r="L84" s="720"/>
      <c r="M84" s="720"/>
      <c r="N84" s="720"/>
      <c r="O84" s="720"/>
      <c r="P84" s="720"/>
      <c r="Q84" s="720"/>
      <c r="R84" s="720"/>
      <c r="S84" s="720"/>
      <c r="T84" s="720"/>
      <c r="U84" s="720"/>
      <c r="V84" s="720"/>
      <c r="W84" s="720"/>
      <c r="X84" s="720"/>
      <c r="Y84" s="720"/>
      <c r="Z84" s="720"/>
      <c r="AA84" s="720"/>
      <c r="AB84" s="720"/>
      <c r="AC84" s="720"/>
      <c r="AD84" s="720"/>
      <c r="AG84" s="722"/>
    </row>
    <row r="85" spans="1:33" ht="18" customHeight="1" x14ac:dyDescent="0.2">
      <c r="A85" s="719"/>
      <c r="B85" s="719"/>
      <c r="C85" s="719"/>
      <c r="D85" s="719"/>
      <c r="E85" s="719"/>
      <c r="F85" s="1008"/>
      <c r="G85" s="720"/>
      <c r="H85" s="720"/>
      <c r="I85" s="720"/>
      <c r="J85" s="720"/>
      <c r="K85" s="720"/>
      <c r="L85" s="720"/>
      <c r="M85" s="720"/>
      <c r="N85" s="720"/>
      <c r="O85" s="720"/>
      <c r="P85" s="720"/>
      <c r="Q85" s="720"/>
      <c r="R85" s="720"/>
      <c r="S85" s="720"/>
      <c r="T85" s="720"/>
      <c r="U85" s="720"/>
      <c r="V85" s="720"/>
      <c r="W85" s="720"/>
      <c r="X85" s="720"/>
      <c r="Y85" s="720"/>
      <c r="Z85" s="720"/>
      <c r="AA85" s="720"/>
      <c r="AB85" s="720"/>
      <c r="AC85" s="720"/>
      <c r="AD85" s="720"/>
      <c r="AG85" s="722"/>
    </row>
    <row r="86" spans="1:33" ht="18" customHeight="1" x14ac:dyDescent="0.2">
      <c r="A86" s="719"/>
      <c r="B86" s="719"/>
      <c r="C86" s="719"/>
      <c r="D86" s="719"/>
      <c r="E86" s="719"/>
      <c r="F86" s="1008"/>
      <c r="G86" s="720"/>
      <c r="H86" s="720"/>
      <c r="I86" s="720"/>
      <c r="J86" s="720"/>
      <c r="K86" s="720"/>
      <c r="L86" s="720"/>
      <c r="M86" s="720"/>
      <c r="N86" s="720"/>
      <c r="O86" s="720"/>
      <c r="P86" s="720"/>
      <c r="Q86" s="720"/>
      <c r="R86" s="720"/>
      <c r="S86" s="720"/>
      <c r="T86" s="720"/>
      <c r="U86" s="720"/>
      <c r="V86" s="720"/>
      <c r="W86" s="720"/>
      <c r="X86" s="720"/>
      <c r="Y86" s="720"/>
      <c r="Z86" s="720"/>
      <c r="AA86" s="720"/>
      <c r="AB86" s="720"/>
      <c r="AC86" s="720"/>
      <c r="AD86" s="720"/>
      <c r="AG86" s="722"/>
    </row>
    <row r="87" spans="1:33" ht="18" customHeight="1" x14ac:dyDescent="0.2">
      <c r="A87" s="719"/>
      <c r="B87" s="719"/>
      <c r="C87" s="719"/>
      <c r="D87" s="719"/>
      <c r="E87" s="719"/>
      <c r="F87" s="1008"/>
      <c r="G87" s="720"/>
      <c r="H87" s="720"/>
      <c r="I87" s="720"/>
      <c r="J87" s="720"/>
      <c r="K87" s="720"/>
      <c r="L87" s="720"/>
      <c r="M87" s="720"/>
      <c r="N87" s="720"/>
      <c r="O87" s="720"/>
      <c r="P87" s="720"/>
      <c r="Q87" s="720"/>
      <c r="R87" s="720"/>
      <c r="S87" s="720"/>
      <c r="T87" s="720"/>
      <c r="U87" s="720"/>
      <c r="V87" s="720"/>
      <c r="W87" s="720"/>
      <c r="X87" s="720"/>
      <c r="Y87" s="720"/>
      <c r="Z87" s="720"/>
      <c r="AA87" s="720"/>
      <c r="AB87" s="720"/>
      <c r="AC87" s="720"/>
      <c r="AD87" s="720"/>
      <c r="AG87" s="722"/>
    </row>
    <row r="88" spans="1:33" ht="18" customHeight="1" x14ac:dyDescent="0.2">
      <c r="A88" s="719"/>
      <c r="B88" s="719"/>
      <c r="C88" s="719"/>
      <c r="D88" s="719"/>
      <c r="E88" s="719"/>
      <c r="F88" s="1008"/>
      <c r="G88" s="720"/>
      <c r="H88" s="720"/>
      <c r="I88" s="720"/>
      <c r="J88" s="720"/>
      <c r="K88" s="720"/>
      <c r="L88" s="720"/>
      <c r="M88" s="720"/>
      <c r="N88" s="720"/>
      <c r="O88" s="720"/>
      <c r="P88" s="720"/>
      <c r="Q88" s="720"/>
      <c r="R88" s="720"/>
      <c r="S88" s="720"/>
      <c r="T88" s="720"/>
      <c r="U88" s="720"/>
      <c r="V88" s="720"/>
      <c r="W88" s="720"/>
      <c r="X88" s="720"/>
      <c r="Y88" s="720"/>
      <c r="Z88" s="720"/>
      <c r="AA88" s="720"/>
      <c r="AB88" s="720"/>
      <c r="AC88" s="720"/>
      <c r="AD88" s="720"/>
      <c r="AG88" s="722"/>
    </row>
    <row r="89" spans="1:33" ht="18" customHeight="1" x14ac:dyDescent="0.2">
      <c r="A89" s="719"/>
      <c r="B89" s="719"/>
      <c r="C89" s="719"/>
      <c r="D89" s="719"/>
      <c r="E89" s="719"/>
      <c r="F89" s="1008"/>
      <c r="G89" s="720"/>
      <c r="H89" s="720"/>
      <c r="I89" s="720"/>
      <c r="J89" s="720"/>
      <c r="K89" s="720"/>
      <c r="L89" s="720"/>
      <c r="M89" s="720"/>
      <c r="N89" s="720"/>
      <c r="O89" s="720"/>
      <c r="P89" s="720"/>
      <c r="Q89" s="720"/>
      <c r="R89" s="720"/>
      <c r="S89" s="720"/>
      <c r="T89" s="720"/>
      <c r="U89" s="720"/>
      <c r="V89" s="720"/>
      <c r="W89" s="720"/>
      <c r="X89" s="720"/>
      <c r="Y89" s="720"/>
      <c r="Z89" s="720"/>
      <c r="AA89" s="720"/>
      <c r="AB89" s="720"/>
      <c r="AC89" s="720"/>
      <c r="AD89" s="720"/>
      <c r="AG89" s="722"/>
    </row>
    <row r="90" spans="1:33" ht="18" customHeight="1" x14ac:dyDescent="0.2">
      <c r="A90" s="719"/>
      <c r="B90" s="719"/>
      <c r="C90" s="719"/>
      <c r="D90" s="719"/>
      <c r="E90" s="719"/>
      <c r="F90" s="1008"/>
      <c r="G90" s="720"/>
      <c r="H90" s="720"/>
      <c r="I90" s="720"/>
      <c r="J90" s="720"/>
      <c r="K90" s="720"/>
      <c r="L90" s="720"/>
      <c r="M90" s="720"/>
      <c r="N90" s="720"/>
      <c r="O90" s="720"/>
      <c r="P90" s="720"/>
      <c r="Q90" s="720"/>
      <c r="R90" s="720"/>
      <c r="S90" s="720"/>
      <c r="T90" s="720"/>
      <c r="U90" s="720"/>
      <c r="V90" s="720"/>
      <c r="W90" s="720"/>
      <c r="X90" s="720"/>
      <c r="Y90" s="720"/>
      <c r="Z90" s="720"/>
      <c r="AA90" s="720"/>
      <c r="AB90" s="720"/>
      <c r="AC90" s="720"/>
      <c r="AD90" s="720"/>
      <c r="AG90" s="722"/>
    </row>
    <row r="91" spans="1:33" ht="18" customHeight="1" x14ac:dyDescent="0.2">
      <c r="A91" s="719"/>
      <c r="B91" s="719"/>
      <c r="C91" s="719"/>
      <c r="D91" s="719"/>
      <c r="E91" s="719"/>
      <c r="F91" s="1008"/>
      <c r="G91" s="720"/>
      <c r="H91" s="720"/>
      <c r="I91" s="720"/>
      <c r="J91" s="720"/>
      <c r="K91" s="720"/>
      <c r="L91" s="720"/>
      <c r="M91" s="720"/>
      <c r="N91" s="720"/>
      <c r="O91" s="720"/>
      <c r="P91" s="720"/>
      <c r="Q91" s="720"/>
      <c r="R91" s="720"/>
      <c r="S91" s="720"/>
      <c r="T91" s="720"/>
      <c r="U91" s="720"/>
      <c r="V91" s="720"/>
      <c r="W91" s="720"/>
      <c r="X91" s="720"/>
      <c r="Y91" s="720"/>
      <c r="Z91" s="720"/>
      <c r="AA91" s="720"/>
      <c r="AB91" s="720"/>
      <c r="AC91" s="720"/>
      <c r="AD91" s="720"/>
      <c r="AG91" s="722"/>
    </row>
    <row r="92" spans="1:33" ht="18" customHeight="1" x14ac:dyDescent="0.2">
      <c r="A92" s="719"/>
      <c r="B92" s="719"/>
      <c r="C92" s="719"/>
      <c r="D92" s="719"/>
      <c r="E92" s="719"/>
      <c r="F92" s="1008"/>
      <c r="G92" s="720"/>
      <c r="H92" s="720"/>
      <c r="I92" s="720"/>
      <c r="J92" s="720"/>
      <c r="K92" s="720"/>
      <c r="L92" s="720"/>
      <c r="M92" s="720"/>
      <c r="N92" s="720"/>
      <c r="O92" s="720"/>
      <c r="P92" s="720"/>
      <c r="Q92" s="720"/>
      <c r="R92" s="720"/>
      <c r="S92" s="720"/>
      <c r="T92" s="720"/>
      <c r="U92" s="720"/>
      <c r="V92" s="720"/>
      <c r="W92" s="720"/>
      <c r="X92" s="720"/>
      <c r="Y92" s="720"/>
      <c r="Z92" s="720"/>
      <c r="AA92" s="720"/>
      <c r="AB92" s="720"/>
      <c r="AC92" s="720"/>
      <c r="AD92" s="720"/>
      <c r="AG92" s="722"/>
    </row>
    <row r="93" spans="1:33" ht="18" customHeight="1" x14ac:dyDescent="0.2">
      <c r="A93" s="719"/>
      <c r="B93" s="719"/>
      <c r="C93" s="719"/>
      <c r="D93" s="719"/>
      <c r="E93" s="719"/>
      <c r="F93" s="1008"/>
      <c r="G93" s="720"/>
      <c r="H93" s="720"/>
      <c r="I93" s="720"/>
      <c r="J93" s="720"/>
      <c r="K93" s="720"/>
      <c r="L93" s="720"/>
      <c r="M93" s="720"/>
      <c r="N93" s="720"/>
      <c r="O93" s="720"/>
      <c r="P93" s="720"/>
      <c r="Q93" s="720"/>
      <c r="R93" s="720"/>
      <c r="S93" s="720"/>
      <c r="T93" s="720"/>
      <c r="U93" s="720"/>
      <c r="V93" s="720"/>
      <c r="W93" s="720"/>
      <c r="X93" s="720"/>
      <c r="Y93" s="720"/>
      <c r="Z93" s="720"/>
      <c r="AA93" s="720"/>
      <c r="AB93" s="720"/>
      <c r="AC93" s="720"/>
      <c r="AD93" s="720"/>
      <c r="AG93" s="722"/>
    </row>
    <row r="94" spans="1:33" ht="18" customHeight="1" x14ac:dyDescent="0.2">
      <c r="A94" s="719"/>
      <c r="B94" s="719"/>
      <c r="C94" s="719"/>
      <c r="D94" s="719"/>
      <c r="E94" s="719"/>
      <c r="F94" s="1008"/>
      <c r="G94" s="720"/>
      <c r="H94" s="720"/>
      <c r="I94" s="720"/>
      <c r="J94" s="720"/>
      <c r="K94" s="720"/>
      <c r="L94" s="720"/>
      <c r="M94" s="720"/>
      <c r="N94" s="720"/>
      <c r="O94" s="720"/>
      <c r="P94" s="720"/>
      <c r="Q94" s="720"/>
      <c r="R94" s="720"/>
      <c r="S94" s="720"/>
      <c r="T94" s="720"/>
      <c r="U94" s="720"/>
      <c r="V94" s="720"/>
      <c r="W94" s="720"/>
      <c r="X94" s="720"/>
      <c r="Y94" s="720"/>
      <c r="Z94" s="720"/>
      <c r="AA94" s="720"/>
      <c r="AB94" s="720"/>
      <c r="AC94" s="720"/>
      <c r="AD94" s="720"/>
      <c r="AG94" s="722"/>
    </row>
    <row r="95" spans="1:33" ht="18" customHeight="1" x14ac:dyDescent="0.2">
      <c r="A95" s="719"/>
      <c r="B95" s="719"/>
      <c r="C95" s="719"/>
      <c r="D95" s="719"/>
      <c r="E95" s="719"/>
      <c r="F95" s="1008"/>
      <c r="G95" s="720"/>
      <c r="H95" s="720"/>
      <c r="I95" s="720"/>
      <c r="J95" s="720"/>
      <c r="K95" s="720"/>
      <c r="L95" s="720"/>
      <c r="M95" s="720"/>
      <c r="N95" s="720"/>
      <c r="O95" s="720"/>
      <c r="P95" s="720"/>
      <c r="Q95" s="720"/>
      <c r="R95" s="720"/>
      <c r="S95" s="720"/>
      <c r="T95" s="720"/>
      <c r="U95" s="720"/>
      <c r="V95" s="720"/>
      <c r="W95" s="720"/>
      <c r="X95" s="720"/>
      <c r="Y95" s="720"/>
      <c r="Z95" s="720"/>
      <c r="AA95" s="720"/>
      <c r="AB95" s="720"/>
      <c r="AC95" s="720"/>
      <c r="AD95" s="720"/>
      <c r="AG95" s="722"/>
    </row>
    <row r="96" spans="1:33" ht="18" customHeight="1" x14ac:dyDescent="0.2">
      <c r="A96" s="719"/>
      <c r="B96" s="719"/>
      <c r="C96" s="719"/>
      <c r="D96" s="719"/>
      <c r="E96" s="719"/>
      <c r="F96" s="1008"/>
      <c r="G96" s="720"/>
      <c r="H96" s="720"/>
      <c r="I96" s="720"/>
      <c r="J96" s="720"/>
      <c r="K96" s="720"/>
      <c r="L96" s="720"/>
      <c r="M96" s="720"/>
      <c r="N96" s="720"/>
      <c r="O96" s="720"/>
      <c r="P96" s="720"/>
      <c r="Q96" s="720"/>
      <c r="R96" s="720"/>
      <c r="S96" s="720"/>
      <c r="T96" s="720"/>
      <c r="U96" s="720"/>
      <c r="V96" s="720"/>
      <c r="W96" s="720"/>
      <c r="X96" s="720"/>
      <c r="Y96" s="720"/>
      <c r="Z96" s="720"/>
      <c r="AA96" s="720"/>
      <c r="AB96" s="720"/>
      <c r="AC96" s="720"/>
      <c r="AD96" s="720"/>
      <c r="AG96" s="722"/>
    </row>
    <row r="97" spans="1:33" ht="18" customHeight="1" x14ac:dyDescent="0.2">
      <c r="A97" s="719"/>
      <c r="B97" s="719"/>
      <c r="C97" s="719"/>
      <c r="D97" s="719"/>
      <c r="E97" s="719"/>
      <c r="F97" s="1008"/>
      <c r="G97" s="720"/>
      <c r="H97" s="720"/>
      <c r="I97" s="720"/>
      <c r="J97" s="720"/>
      <c r="K97" s="720"/>
      <c r="L97" s="720"/>
      <c r="M97" s="720"/>
      <c r="N97" s="720"/>
      <c r="O97" s="720"/>
      <c r="P97" s="720"/>
      <c r="Q97" s="720"/>
      <c r="R97" s="720"/>
      <c r="S97" s="720"/>
      <c r="T97" s="720"/>
      <c r="U97" s="720"/>
      <c r="V97" s="720"/>
      <c r="W97" s="720"/>
      <c r="X97" s="720"/>
      <c r="Y97" s="720"/>
      <c r="Z97" s="720"/>
      <c r="AA97" s="720"/>
      <c r="AB97" s="720"/>
      <c r="AC97" s="720"/>
      <c r="AD97" s="720"/>
      <c r="AG97" s="722"/>
    </row>
    <row r="98" spans="1:33" ht="18" customHeight="1" x14ac:dyDescent="0.2">
      <c r="A98" s="719"/>
      <c r="B98" s="719"/>
      <c r="C98" s="719"/>
      <c r="D98" s="719"/>
      <c r="E98" s="719"/>
      <c r="F98" s="1008"/>
      <c r="G98" s="720"/>
      <c r="H98" s="720"/>
      <c r="I98" s="720"/>
      <c r="J98" s="720"/>
      <c r="K98" s="720"/>
      <c r="L98" s="720"/>
      <c r="M98" s="720"/>
      <c r="N98" s="720"/>
      <c r="O98" s="720"/>
      <c r="P98" s="720"/>
      <c r="Q98" s="720"/>
      <c r="R98" s="720"/>
      <c r="S98" s="720"/>
      <c r="T98" s="720"/>
      <c r="U98" s="720"/>
      <c r="V98" s="720"/>
      <c r="W98" s="720"/>
      <c r="X98" s="720"/>
      <c r="Y98" s="720"/>
      <c r="Z98" s="720"/>
      <c r="AA98" s="720"/>
      <c r="AB98" s="720"/>
      <c r="AC98" s="720"/>
      <c r="AD98" s="720"/>
      <c r="AG98" s="722"/>
    </row>
    <row r="99" spans="1:33" ht="18" customHeight="1" x14ac:dyDescent="0.2">
      <c r="A99" s="719"/>
      <c r="B99" s="719"/>
      <c r="C99" s="719"/>
      <c r="D99" s="719"/>
      <c r="E99" s="719"/>
      <c r="F99" s="1008"/>
      <c r="G99" s="720"/>
      <c r="H99" s="720"/>
      <c r="I99" s="720"/>
      <c r="J99" s="720"/>
      <c r="K99" s="720"/>
      <c r="L99" s="720"/>
      <c r="M99" s="720"/>
      <c r="N99" s="720"/>
      <c r="O99" s="720"/>
      <c r="P99" s="720"/>
      <c r="Q99" s="720"/>
      <c r="R99" s="720"/>
      <c r="S99" s="720"/>
      <c r="T99" s="720"/>
      <c r="U99" s="720"/>
      <c r="V99" s="720"/>
      <c r="W99" s="720"/>
      <c r="X99" s="720"/>
      <c r="Y99" s="720"/>
      <c r="Z99" s="720"/>
      <c r="AA99" s="720"/>
      <c r="AB99" s="720"/>
      <c r="AC99" s="720"/>
      <c r="AD99" s="720"/>
      <c r="AG99" s="722"/>
    </row>
    <row r="100" spans="1:33" ht="18" customHeight="1" x14ac:dyDescent="0.2">
      <c r="A100" s="719"/>
      <c r="B100" s="719"/>
      <c r="C100" s="719"/>
      <c r="D100" s="719"/>
      <c r="E100" s="719"/>
      <c r="F100" s="1008"/>
      <c r="G100" s="720"/>
      <c r="H100" s="720"/>
      <c r="I100" s="720"/>
      <c r="J100" s="720"/>
      <c r="K100" s="720"/>
      <c r="L100" s="720"/>
      <c r="M100" s="720"/>
      <c r="N100" s="720"/>
      <c r="O100" s="720"/>
      <c r="P100" s="720"/>
      <c r="Q100" s="720"/>
      <c r="R100" s="720"/>
      <c r="S100" s="720"/>
      <c r="T100" s="720"/>
      <c r="U100" s="720"/>
      <c r="V100" s="720"/>
      <c r="W100" s="720"/>
      <c r="X100" s="720"/>
      <c r="Y100" s="720"/>
      <c r="Z100" s="720"/>
      <c r="AA100" s="720"/>
      <c r="AB100" s="720"/>
      <c r="AC100" s="720"/>
      <c r="AD100" s="720"/>
      <c r="AG100" s="722"/>
    </row>
    <row r="101" spans="1:33" ht="18" customHeight="1" x14ac:dyDescent="0.2">
      <c r="A101" s="719"/>
      <c r="B101" s="719"/>
      <c r="C101" s="719"/>
      <c r="D101" s="719"/>
      <c r="E101" s="719"/>
      <c r="F101" s="1008"/>
      <c r="G101" s="720"/>
      <c r="H101" s="720"/>
      <c r="I101" s="720"/>
      <c r="J101" s="720"/>
      <c r="K101" s="720"/>
      <c r="L101" s="720"/>
      <c r="M101" s="720"/>
      <c r="N101" s="720"/>
      <c r="O101" s="720"/>
      <c r="P101" s="720"/>
      <c r="Q101" s="720"/>
      <c r="R101" s="720"/>
      <c r="S101" s="720"/>
      <c r="T101" s="720"/>
      <c r="U101" s="720"/>
      <c r="V101" s="720"/>
      <c r="W101" s="720"/>
      <c r="X101" s="720"/>
      <c r="Y101" s="720"/>
      <c r="Z101" s="720"/>
      <c r="AA101" s="720"/>
      <c r="AB101" s="720"/>
      <c r="AC101" s="720"/>
      <c r="AD101" s="720"/>
      <c r="AG101" s="722"/>
    </row>
    <row r="102" spans="1:33" ht="18" customHeight="1" x14ac:dyDescent="0.2">
      <c r="A102" s="719"/>
      <c r="B102" s="719"/>
      <c r="C102" s="719"/>
      <c r="D102" s="719"/>
      <c r="E102" s="719"/>
      <c r="F102" s="1008"/>
      <c r="G102" s="720"/>
      <c r="H102" s="720"/>
      <c r="I102" s="720"/>
      <c r="J102" s="720"/>
      <c r="K102" s="720"/>
      <c r="L102" s="720"/>
      <c r="M102" s="720"/>
      <c r="N102" s="720"/>
      <c r="O102" s="720"/>
      <c r="P102" s="720"/>
      <c r="Q102" s="720"/>
      <c r="R102" s="720"/>
      <c r="S102" s="720"/>
      <c r="T102" s="720"/>
      <c r="U102" s="720"/>
      <c r="V102" s="720"/>
      <c r="W102" s="720"/>
      <c r="X102" s="720"/>
      <c r="Y102" s="720"/>
      <c r="Z102" s="720"/>
      <c r="AA102" s="720"/>
      <c r="AB102" s="720"/>
      <c r="AC102" s="720"/>
      <c r="AD102" s="720"/>
      <c r="AG102" s="722"/>
    </row>
    <row r="103" spans="1:33" ht="18" customHeight="1" x14ac:dyDescent="0.2">
      <c r="A103" s="719"/>
      <c r="B103" s="719"/>
      <c r="C103" s="719"/>
      <c r="D103" s="719"/>
      <c r="E103" s="719"/>
      <c r="F103" s="1008"/>
      <c r="G103" s="720"/>
      <c r="H103" s="720"/>
      <c r="I103" s="720"/>
      <c r="J103" s="720"/>
      <c r="K103" s="720"/>
      <c r="L103" s="720"/>
      <c r="M103" s="720"/>
      <c r="N103" s="720"/>
      <c r="O103" s="720"/>
      <c r="P103" s="720"/>
      <c r="Q103" s="720"/>
      <c r="R103" s="720"/>
      <c r="S103" s="720"/>
      <c r="T103" s="720"/>
      <c r="U103" s="720"/>
      <c r="V103" s="720"/>
      <c r="W103" s="720"/>
      <c r="X103" s="720"/>
      <c r="Y103" s="720"/>
      <c r="Z103" s="720"/>
      <c r="AA103" s="720"/>
      <c r="AB103" s="720"/>
      <c r="AC103" s="720"/>
      <c r="AD103" s="720"/>
      <c r="AG103" s="722"/>
    </row>
    <row r="104" spans="1:33" ht="18" customHeight="1" x14ac:dyDescent="0.2">
      <c r="A104" s="719"/>
      <c r="B104" s="719"/>
      <c r="C104" s="719"/>
      <c r="D104" s="719"/>
      <c r="E104" s="719"/>
      <c r="F104" s="1008"/>
      <c r="G104" s="720"/>
      <c r="H104" s="720"/>
      <c r="I104" s="720"/>
      <c r="J104" s="720"/>
      <c r="K104" s="720"/>
      <c r="L104" s="720"/>
      <c r="M104" s="720"/>
      <c r="N104" s="720"/>
      <c r="O104" s="720"/>
      <c r="P104" s="720"/>
      <c r="Q104" s="720"/>
      <c r="R104" s="720"/>
      <c r="S104" s="720"/>
      <c r="T104" s="720"/>
      <c r="U104" s="720"/>
      <c r="V104" s="720"/>
      <c r="W104" s="720"/>
      <c r="X104" s="720"/>
      <c r="Y104" s="720"/>
      <c r="Z104" s="720"/>
      <c r="AA104" s="720"/>
      <c r="AB104" s="720"/>
      <c r="AC104" s="720"/>
      <c r="AD104" s="720"/>
      <c r="AG104" s="722"/>
    </row>
    <row r="105" spans="1:33" ht="18" customHeight="1" x14ac:dyDescent="0.2">
      <c r="A105" s="719"/>
      <c r="B105" s="719"/>
      <c r="C105" s="719"/>
      <c r="D105" s="719"/>
      <c r="E105" s="719"/>
      <c r="F105" s="1008"/>
      <c r="G105" s="720"/>
      <c r="H105" s="720"/>
      <c r="I105" s="720"/>
      <c r="J105" s="720"/>
      <c r="K105" s="720"/>
      <c r="L105" s="720"/>
      <c r="M105" s="720"/>
      <c r="N105" s="720"/>
      <c r="O105" s="720"/>
      <c r="P105" s="720"/>
      <c r="Q105" s="720"/>
      <c r="R105" s="720"/>
      <c r="S105" s="720"/>
      <c r="T105" s="720"/>
      <c r="U105" s="720"/>
      <c r="V105" s="720"/>
      <c r="W105" s="720"/>
      <c r="X105" s="720"/>
      <c r="Y105" s="720"/>
      <c r="Z105" s="720"/>
      <c r="AA105" s="720"/>
      <c r="AB105" s="720"/>
      <c r="AC105" s="720"/>
      <c r="AD105" s="720"/>
      <c r="AG105" s="722"/>
    </row>
    <row r="106" spans="1:33" ht="18" customHeight="1" x14ac:dyDescent="0.2">
      <c r="A106" s="719"/>
      <c r="B106" s="719"/>
      <c r="C106" s="719"/>
      <c r="D106" s="719"/>
      <c r="E106" s="719"/>
      <c r="F106" s="1008"/>
      <c r="G106" s="720"/>
      <c r="H106" s="720"/>
      <c r="I106" s="720"/>
      <c r="J106" s="720"/>
      <c r="K106" s="720"/>
      <c r="L106" s="720"/>
      <c r="M106" s="720"/>
      <c r="N106" s="720"/>
      <c r="O106" s="720"/>
      <c r="P106" s="720"/>
      <c r="Q106" s="720"/>
      <c r="R106" s="720"/>
      <c r="S106" s="720"/>
      <c r="T106" s="720"/>
      <c r="U106" s="720"/>
      <c r="V106" s="720"/>
      <c r="W106" s="720"/>
      <c r="X106" s="720"/>
      <c r="Y106" s="720"/>
      <c r="Z106" s="720"/>
      <c r="AA106" s="720"/>
      <c r="AB106" s="720"/>
      <c r="AC106" s="720"/>
      <c r="AD106" s="720"/>
      <c r="AG106" s="722"/>
    </row>
    <row r="107" spans="1:33" x14ac:dyDescent="0.2">
      <c r="A107" s="719"/>
      <c r="B107" s="719"/>
      <c r="C107" s="719"/>
      <c r="D107" s="719"/>
      <c r="E107" s="719"/>
      <c r="F107" s="1008"/>
      <c r="G107" s="720"/>
      <c r="H107" s="720"/>
      <c r="I107" s="720"/>
      <c r="J107" s="720"/>
      <c r="K107" s="720"/>
      <c r="L107" s="720"/>
      <c r="M107" s="720"/>
      <c r="N107" s="720"/>
      <c r="O107" s="720"/>
      <c r="P107" s="720"/>
      <c r="Q107" s="720"/>
      <c r="R107" s="720"/>
      <c r="S107" s="720"/>
      <c r="T107" s="720"/>
      <c r="U107" s="720"/>
      <c r="V107" s="720"/>
      <c r="W107" s="720"/>
      <c r="X107" s="720"/>
      <c r="Y107" s="720"/>
      <c r="Z107" s="720"/>
      <c r="AA107" s="720"/>
      <c r="AB107" s="720"/>
      <c r="AC107" s="720"/>
      <c r="AD107" s="720"/>
      <c r="AG107" s="722"/>
    </row>
    <row r="108" spans="1:33" x14ac:dyDescent="0.2">
      <c r="A108" s="719"/>
      <c r="B108" s="719"/>
      <c r="C108" s="719"/>
      <c r="D108" s="719"/>
      <c r="E108" s="719"/>
      <c r="F108" s="1008"/>
      <c r="G108" s="720"/>
      <c r="H108" s="720"/>
      <c r="I108" s="720"/>
      <c r="J108" s="720"/>
      <c r="K108" s="720"/>
      <c r="L108" s="720"/>
      <c r="M108" s="720"/>
      <c r="N108" s="720"/>
      <c r="O108" s="720"/>
      <c r="P108" s="720"/>
      <c r="Q108" s="720"/>
      <c r="R108" s="720"/>
      <c r="S108" s="720"/>
      <c r="T108" s="720"/>
      <c r="U108" s="720"/>
      <c r="V108" s="720"/>
      <c r="W108" s="720"/>
      <c r="X108" s="720"/>
      <c r="Y108" s="720"/>
      <c r="Z108" s="720"/>
      <c r="AA108" s="720"/>
      <c r="AB108" s="720"/>
      <c r="AC108" s="720"/>
      <c r="AD108" s="720"/>
      <c r="AG108" s="722"/>
    </row>
    <row r="109" spans="1:33" x14ac:dyDescent="0.2">
      <c r="A109" s="719"/>
      <c r="B109" s="719"/>
      <c r="C109" s="719"/>
      <c r="D109" s="719"/>
      <c r="E109" s="719"/>
      <c r="F109" s="1008"/>
      <c r="G109" s="720"/>
      <c r="H109" s="720"/>
      <c r="I109" s="720"/>
      <c r="J109" s="720"/>
      <c r="K109" s="720"/>
      <c r="L109" s="720"/>
      <c r="M109" s="720"/>
      <c r="N109" s="720"/>
      <c r="O109" s="720"/>
      <c r="P109" s="720"/>
      <c r="Q109" s="720"/>
      <c r="R109" s="720"/>
      <c r="S109" s="720"/>
      <c r="T109" s="720"/>
      <c r="U109" s="720"/>
      <c r="V109" s="720"/>
      <c r="W109" s="720"/>
      <c r="X109" s="720"/>
      <c r="Y109" s="720"/>
      <c r="Z109" s="720"/>
      <c r="AA109" s="720"/>
      <c r="AB109" s="720"/>
      <c r="AC109" s="720"/>
      <c r="AD109" s="720"/>
      <c r="AG109" s="722"/>
    </row>
    <row r="110" spans="1:33" x14ac:dyDescent="0.2">
      <c r="A110" s="719"/>
      <c r="B110" s="719"/>
      <c r="C110" s="719"/>
      <c r="D110" s="719"/>
      <c r="E110" s="719"/>
      <c r="F110" s="1008"/>
      <c r="G110" s="720"/>
      <c r="H110" s="720"/>
      <c r="I110" s="720"/>
      <c r="J110" s="720"/>
      <c r="K110" s="720"/>
      <c r="L110" s="720"/>
      <c r="M110" s="720"/>
      <c r="N110" s="720"/>
      <c r="O110" s="720"/>
      <c r="P110" s="720"/>
      <c r="Q110" s="720"/>
      <c r="R110" s="720"/>
      <c r="S110" s="720"/>
      <c r="T110" s="720"/>
      <c r="U110" s="720"/>
      <c r="V110" s="720"/>
      <c r="W110" s="720"/>
      <c r="X110" s="720"/>
      <c r="Y110" s="720"/>
      <c r="Z110" s="720"/>
      <c r="AA110" s="720"/>
      <c r="AB110" s="720"/>
      <c r="AC110" s="720"/>
      <c r="AD110" s="720"/>
      <c r="AG110" s="722"/>
    </row>
    <row r="111" spans="1:33" x14ac:dyDescent="0.2">
      <c r="A111" s="719"/>
      <c r="B111" s="719"/>
      <c r="C111" s="719"/>
      <c r="D111" s="719"/>
      <c r="E111" s="719"/>
      <c r="F111" s="1008"/>
      <c r="G111" s="720"/>
      <c r="H111" s="720"/>
      <c r="I111" s="720"/>
      <c r="J111" s="720"/>
      <c r="K111" s="720"/>
      <c r="L111" s="720"/>
      <c r="M111" s="720"/>
      <c r="N111" s="720"/>
      <c r="O111" s="720"/>
      <c r="P111" s="720"/>
      <c r="Q111" s="720"/>
      <c r="R111" s="720"/>
      <c r="S111" s="720"/>
      <c r="T111" s="720"/>
      <c r="U111" s="720"/>
      <c r="V111" s="720"/>
      <c r="W111" s="720"/>
      <c r="X111" s="720"/>
      <c r="Y111" s="720"/>
      <c r="Z111" s="720"/>
      <c r="AA111" s="720"/>
      <c r="AB111" s="720"/>
      <c r="AC111" s="720"/>
      <c r="AD111" s="720"/>
      <c r="AG111" s="722"/>
    </row>
    <row r="112" spans="1:33" x14ac:dyDescent="0.2">
      <c r="A112" s="719"/>
      <c r="B112" s="719"/>
      <c r="C112" s="719"/>
      <c r="D112" s="719"/>
      <c r="E112" s="719"/>
      <c r="F112" s="1008"/>
      <c r="G112" s="720"/>
      <c r="H112" s="720"/>
      <c r="I112" s="720"/>
      <c r="J112" s="720"/>
      <c r="K112" s="720"/>
      <c r="L112" s="720"/>
      <c r="M112" s="720"/>
      <c r="N112" s="720"/>
      <c r="O112" s="720"/>
      <c r="P112" s="720"/>
      <c r="Q112" s="720"/>
      <c r="R112" s="720"/>
      <c r="S112" s="720"/>
      <c r="T112" s="720"/>
      <c r="U112" s="720"/>
      <c r="V112" s="720"/>
      <c r="W112" s="720"/>
      <c r="X112" s="720"/>
      <c r="Y112" s="720"/>
      <c r="Z112" s="720"/>
      <c r="AA112" s="720"/>
      <c r="AB112" s="720"/>
      <c r="AC112" s="720"/>
      <c r="AD112" s="720"/>
      <c r="AG112" s="722"/>
    </row>
    <row r="113" spans="1:33" x14ac:dyDescent="0.2">
      <c r="A113" s="719"/>
      <c r="B113" s="719"/>
      <c r="C113" s="719"/>
      <c r="D113" s="719"/>
      <c r="E113" s="719"/>
      <c r="F113" s="1008"/>
      <c r="G113" s="720"/>
      <c r="H113" s="720"/>
      <c r="I113" s="720"/>
      <c r="J113" s="720"/>
      <c r="K113" s="720"/>
      <c r="L113" s="720"/>
      <c r="M113" s="720"/>
      <c r="N113" s="720"/>
      <c r="O113" s="720"/>
      <c r="P113" s="720"/>
      <c r="Q113" s="720"/>
      <c r="R113" s="720"/>
      <c r="S113" s="720"/>
      <c r="T113" s="720"/>
      <c r="U113" s="720"/>
      <c r="V113" s="720"/>
      <c r="W113" s="720"/>
      <c r="X113" s="720"/>
      <c r="Y113" s="720"/>
      <c r="Z113" s="720"/>
      <c r="AA113" s="720"/>
      <c r="AB113" s="720"/>
      <c r="AC113" s="720"/>
      <c r="AD113" s="720"/>
      <c r="AG113" s="722"/>
    </row>
    <row r="114" spans="1:33" x14ac:dyDescent="0.2">
      <c r="A114" s="719"/>
      <c r="B114" s="719"/>
      <c r="C114" s="719"/>
      <c r="D114" s="719"/>
      <c r="E114" s="719"/>
      <c r="F114" s="1008"/>
      <c r="G114" s="720"/>
      <c r="H114" s="720"/>
      <c r="I114" s="720"/>
      <c r="J114" s="720"/>
      <c r="K114" s="720"/>
      <c r="L114" s="720"/>
      <c r="M114" s="720"/>
      <c r="N114" s="720"/>
      <c r="O114" s="720"/>
      <c r="P114" s="720"/>
      <c r="Q114" s="720"/>
      <c r="R114" s="720"/>
      <c r="S114" s="720"/>
      <c r="T114" s="720"/>
      <c r="U114" s="720"/>
      <c r="V114" s="720"/>
      <c r="W114" s="720"/>
      <c r="X114" s="720"/>
      <c r="Y114" s="720"/>
      <c r="Z114" s="720"/>
      <c r="AA114" s="720"/>
      <c r="AB114" s="720"/>
      <c r="AC114" s="720"/>
      <c r="AD114" s="720"/>
      <c r="AG114" s="722"/>
    </row>
    <row r="115" spans="1:33" x14ac:dyDescent="0.2">
      <c r="A115" s="719"/>
      <c r="B115" s="719"/>
      <c r="C115" s="719"/>
      <c r="D115" s="719"/>
      <c r="E115" s="719"/>
      <c r="F115" s="1008"/>
      <c r="G115" s="720"/>
      <c r="H115" s="720"/>
      <c r="I115" s="720"/>
      <c r="J115" s="720"/>
      <c r="K115" s="720"/>
      <c r="L115" s="720"/>
      <c r="M115" s="720"/>
      <c r="N115" s="720"/>
      <c r="O115" s="720"/>
      <c r="P115" s="720"/>
      <c r="Q115" s="720"/>
      <c r="R115" s="720"/>
      <c r="S115" s="720"/>
      <c r="T115" s="720"/>
      <c r="U115" s="720"/>
      <c r="V115" s="720"/>
      <c r="W115" s="720"/>
      <c r="X115" s="720"/>
      <c r="Y115" s="720"/>
      <c r="Z115" s="720"/>
      <c r="AA115" s="720"/>
      <c r="AB115" s="720"/>
      <c r="AC115" s="720"/>
      <c r="AD115" s="720"/>
      <c r="AG115" s="722"/>
    </row>
    <row r="116" spans="1:33" x14ac:dyDescent="0.2">
      <c r="A116" s="719"/>
      <c r="B116" s="719"/>
      <c r="C116" s="719"/>
      <c r="D116" s="719"/>
      <c r="E116" s="719"/>
      <c r="F116" s="1008"/>
      <c r="G116" s="720"/>
      <c r="H116" s="720"/>
      <c r="I116" s="720"/>
      <c r="J116" s="720"/>
      <c r="K116" s="720"/>
      <c r="L116" s="720"/>
      <c r="M116" s="720"/>
      <c r="N116" s="720"/>
      <c r="O116" s="720"/>
      <c r="P116" s="720"/>
      <c r="Q116" s="720"/>
      <c r="R116" s="720"/>
      <c r="S116" s="720"/>
      <c r="T116" s="720"/>
      <c r="U116" s="720"/>
      <c r="V116" s="720"/>
      <c r="W116" s="720"/>
      <c r="X116" s="720"/>
      <c r="Y116" s="720"/>
      <c r="Z116" s="720"/>
      <c r="AA116" s="720"/>
      <c r="AB116" s="720"/>
      <c r="AC116" s="720"/>
      <c r="AD116" s="720"/>
      <c r="AG116" s="722"/>
    </row>
    <row r="117" spans="1:33" x14ac:dyDescent="0.2">
      <c r="A117" s="719"/>
      <c r="B117" s="719"/>
      <c r="C117" s="719"/>
      <c r="D117" s="719"/>
      <c r="E117" s="719"/>
      <c r="F117" s="1008"/>
      <c r="G117" s="720"/>
      <c r="H117" s="720"/>
      <c r="I117" s="720"/>
      <c r="J117" s="720"/>
      <c r="K117" s="720"/>
      <c r="L117" s="720"/>
      <c r="M117" s="720"/>
      <c r="N117" s="720"/>
      <c r="O117" s="720"/>
      <c r="P117" s="720"/>
      <c r="Q117" s="720"/>
      <c r="R117" s="720"/>
      <c r="S117" s="720"/>
      <c r="T117" s="720"/>
      <c r="U117" s="720"/>
      <c r="V117" s="720"/>
      <c r="W117" s="720"/>
      <c r="X117" s="720"/>
      <c r="Y117" s="720"/>
      <c r="Z117" s="720"/>
      <c r="AA117" s="720"/>
      <c r="AB117" s="720"/>
      <c r="AC117" s="720"/>
      <c r="AD117" s="720"/>
      <c r="AG117" s="722"/>
    </row>
    <row r="118" spans="1:33" x14ac:dyDescent="0.2">
      <c r="A118" s="719"/>
      <c r="B118" s="719"/>
      <c r="C118" s="719"/>
      <c r="D118" s="719"/>
      <c r="E118" s="719"/>
      <c r="F118" s="1008"/>
      <c r="G118" s="720"/>
      <c r="H118" s="720"/>
      <c r="I118" s="720"/>
      <c r="J118" s="720"/>
      <c r="K118" s="720"/>
      <c r="L118" s="720"/>
      <c r="M118" s="720"/>
      <c r="N118" s="720"/>
      <c r="O118" s="720"/>
      <c r="P118" s="720"/>
      <c r="Q118" s="720"/>
      <c r="R118" s="720"/>
      <c r="S118" s="720"/>
      <c r="T118" s="720"/>
      <c r="U118" s="720"/>
      <c r="V118" s="720"/>
      <c r="W118" s="720"/>
      <c r="X118" s="720"/>
      <c r="Y118" s="720"/>
      <c r="Z118" s="720"/>
      <c r="AA118" s="720"/>
      <c r="AB118" s="720"/>
      <c r="AC118" s="720"/>
      <c r="AD118" s="720"/>
      <c r="AG118" s="722"/>
    </row>
    <row r="119" spans="1:33" x14ac:dyDescent="0.2">
      <c r="A119" s="719"/>
      <c r="B119" s="719"/>
      <c r="C119" s="719"/>
      <c r="D119" s="719"/>
      <c r="E119" s="719"/>
      <c r="F119" s="1008"/>
      <c r="G119" s="720"/>
      <c r="H119" s="720"/>
      <c r="I119" s="720"/>
      <c r="J119" s="720"/>
      <c r="K119" s="720"/>
      <c r="L119" s="720"/>
      <c r="M119" s="720"/>
      <c r="N119" s="720"/>
      <c r="O119" s="720"/>
      <c r="P119" s="720"/>
      <c r="Q119" s="720"/>
      <c r="R119" s="720"/>
      <c r="S119" s="720"/>
      <c r="T119" s="720"/>
      <c r="U119" s="720"/>
      <c r="V119" s="720"/>
      <c r="W119" s="720"/>
      <c r="X119" s="720"/>
      <c r="Y119" s="720"/>
      <c r="Z119" s="720"/>
      <c r="AA119" s="720"/>
      <c r="AB119" s="720"/>
      <c r="AC119" s="720"/>
      <c r="AD119" s="720"/>
      <c r="AG119" s="722"/>
    </row>
    <row r="120" spans="1:33" x14ac:dyDescent="0.2">
      <c r="A120" s="719"/>
      <c r="B120" s="719"/>
      <c r="C120" s="719"/>
      <c r="D120" s="719"/>
      <c r="E120" s="719"/>
      <c r="F120" s="1008"/>
      <c r="G120" s="720"/>
      <c r="H120" s="720"/>
      <c r="I120" s="720"/>
      <c r="J120" s="720"/>
      <c r="K120" s="720"/>
      <c r="L120" s="720"/>
      <c r="M120" s="720"/>
      <c r="N120" s="720"/>
      <c r="O120" s="720"/>
      <c r="P120" s="720"/>
      <c r="Q120" s="720"/>
      <c r="R120" s="720"/>
      <c r="S120" s="720"/>
      <c r="T120" s="720"/>
      <c r="U120" s="720"/>
      <c r="V120" s="720"/>
      <c r="W120" s="720"/>
      <c r="X120" s="720"/>
      <c r="Y120" s="720"/>
      <c r="Z120" s="720"/>
      <c r="AA120" s="720"/>
      <c r="AB120" s="720"/>
      <c r="AC120" s="720"/>
      <c r="AD120" s="720"/>
      <c r="AG120" s="722"/>
    </row>
    <row r="121" spans="1:33" x14ac:dyDescent="0.2">
      <c r="A121" s="719"/>
      <c r="B121" s="719"/>
      <c r="C121" s="719"/>
      <c r="D121" s="719"/>
      <c r="E121" s="719"/>
      <c r="F121" s="1008"/>
      <c r="G121" s="720"/>
      <c r="H121" s="720"/>
      <c r="I121" s="720"/>
      <c r="J121" s="720"/>
      <c r="K121" s="720"/>
      <c r="L121" s="720"/>
      <c r="M121" s="720"/>
      <c r="N121" s="720"/>
      <c r="O121" s="720"/>
      <c r="P121" s="720"/>
      <c r="Q121" s="720"/>
      <c r="R121" s="720"/>
      <c r="S121" s="720"/>
      <c r="T121" s="720"/>
      <c r="U121" s="720"/>
      <c r="V121" s="720"/>
      <c r="W121" s="720"/>
      <c r="X121" s="720"/>
      <c r="Y121" s="720"/>
      <c r="Z121" s="720"/>
      <c r="AA121" s="720"/>
      <c r="AB121" s="720"/>
      <c r="AC121" s="720"/>
      <c r="AD121" s="720"/>
      <c r="AG121" s="722"/>
    </row>
    <row r="122" spans="1:33" x14ac:dyDescent="0.2">
      <c r="A122" s="719"/>
      <c r="B122" s="719"/>
      <c r="C122" s="719"/>
      <c r="D122" s="719"/>
      <c r="E122" s="719"/>
      <c r="F122" s="1008"/>
      <c r="G122" s="720"/>
      <c r="H122" s="720"/>
      <c r="I122" s="720"/>
      <c r="J122" s="720"/>
      <c r="K122" s="720"/>
      <c r="L122" s="720"/>
      <c r="M122" s="720"/>
      <c r="N122" s="720"/>
      <c r="O122" s="720"/>
      <c r="P122" s="720"/>
      <c r="Q122" s="720"/>
      <c r="R122" s="720"/>
      <c r="S122" s="720"/>
      <c r="T122" s="720"/>
      <c r="U122" s="720"/>
      <c r="V122" s="720"/>
      <c r="W122" s="720"/>
      <c r="X122" s="720"/>
      <c r="Y122" s="720"/>
      <c r="Z122" s="720"/>
      <c r="AA122" s="720"/>
      <c r="AB122" s="720"/>
      <c r="AC122" s="720"/>
      <c r="AD122" s="720"/>
      <c r="AG122" s="722"/>
    </row>
    <row r="123" spans="1:33" x14ac:dyDescent="0.2">
      <c r="A123" s="719"/>
      <c r="B123" s="719"/>
      <c r="C123" s="719"/>
      <c r="D123" s="719"/>
      <c r="E123" s="719"/>
      <c r="F123" s="1008"/>
      <c r="G123" s="720"/>
      <c r="H123" s="720"/>
      <c r="I123" s="720"/>
      <c r="J123" s="720"/>
      <c r="K123" s="720"/>
      <c r="L123" s="720"/>
      <c r="M123" s="720"/>
      <c r="N123" s="720"/>
      <c r="O123" s="720"/>
      <c r="P123" s="720"/>
      <c r="Q123" s="720"/>
      <c r="R123" s="720"/>
      <c r="S123" s="720"/>
      <c r="T123" s="720"/>
      <c r="U123" s="720"/>
      <c r="V123" s="720"/>
      <c r="W123" s="720"/>
      <c r="X123" s="720"/>
      <c r="Y123" s="720"/>
      <c r="Z123" s="720"/>
      <c r="AA123" s="720"/>
      <c r="AB123" s="720"/>
      <c r="AC123" s="720"/>
      <c r="AD123" s="720"/>
      <c r="AG123" s="722"/>
    </row>
    <row r="124" spans="1:33" x14ac:dyDescent="0.2">
      <c r="A124" s="719"/>
      <c r="B124" s="719"/>
      <c r="C124" s="719"/>
      <c r="D124" s="719"/>
      <c r="E124" s="719"/>
      <c r="F124" s="1008"/>
      <c r="G124" s="720"/>
      <c r="H124" s="720"/>
      <c r="I124" s="720"/>
      <c r="J124" s="720"/>
      <c r="K124" s="720"/>
      <c r="L124" s="720"/>
      <c r="M124" s="720"/>
      <c r="N124" s="720"/>
      <c r="O124" s="720"/>
      <c r="P124" s="720"/>
      <c r="Q124" s="720"/>
      <c r="R124" s="720"/>
      <c r="S124" s="720"/>
      <c r="T124" s="720"/>
      <c r="U124" s="720"/>
      <c r="V124" s="720"/>
      <c r="W124" s="720"/>
      <c r="X124" s="720"/>
      <c r="Y124" s="720"/>
      <c r="Z124" s="720"/>
      <c r="AA124" s="720"/>
      <c r="AB124" s="720"/>
      <c r="AC124" s="720"/>
      <c r="AD124" s="720"/>
      <c r="AG124" s="722"/>
    </row>
    <row r="125" spans="1:33" x14ac:dyDescent="0.2">
      <c r="A125" s="719"/>
      <c r="B125" s="719"/>
      <c r="C125" s="719"/>
      <c r="D125" s="719"/>
      <c r="E125" s="719"/>
      <c r="F125" s="1008"/>
      <c r="G125" s="720"/>
      <c r="H125" s="720"/>
      <c r="I125" s="720"/>
      <c r="J125" s="720"/>
      <c r="K125" s="720"/>
      <c r="L125" s="720"/>
      <c r="M125" s="720"/>
      <c r="N125" s="720"/>
      <c r="O125" s="720"/>
      <c r="P125" s="720"/>
      <c r="Q125" s="720"/>
      <c r="R125" s="720"/>
      <c r="S125" s="720"/>
      <c r="T125" s="720"/>
      <c r="U125" s="720"/>
      <c r="V125" s="720"/>
      <c r="W125" s="720"/>
      <c r="X125" s="720"/>
      <c r="Y125" s="720"/>
      <c r="Z125" s="720"/>
      <c r="AA125" s="720"/>
      <c r="AB125" s="720"/>
      <c r="AC125" s="720"/>
      <c r="AD125" s="720"/>
      <c r="AG125" s="722"/>
    </row>
    <row r="126" spans="1:33" x14ac:dyDescent="0.2">
      <c r="A126" s="719"/>
      <c r="B126" s="719"/>
      <c r="C126" s="719"/>
      <c r="D126" s="719"/>
      <c r="E126" s="719"/>
      <c r="F126" s="1008"/>
      <c r="G126" s="720"/>
      <c r="H126" s="720"/>
      <c r="I126" s="720"/>
      <c r="J126" s="720"/>
      <c r="K126" s="720"/>
      <c r="L126" s="720"/>
      <c r="M126" s="720"/>
      <c r="N126" s="720"/>
      <c r="O126" s="720"/>
      <c r="P126" s="720"/>
      <c r="Q126" s="720"/>
      <c r="R126" s="720"/>
      <c r="S126" s="720"/>
      <c r="T126" s="720"/>
      <c r="U126" s="720"/>
      <c r="V126" s="720"/>
      <c r="W126" s="720"/>
      <c r="X126" s="720"/>
      <c r="Y126" s="720"/>
      <c r="Z126" s="720"/>
      <c r="AA126" s="720"/>
      <c r="AB126" s="720"/>
      <c r="AC126" s="720"/>
      <c r="AD126" s="720"/>
      <c r="AG126" s="722"/>
    </row>
    <row r="127" spans="1:33" x14ac:dyDescent="0.2">
      <c r="A127" s="719"/>
      <c r="B127" s="719"/>
      <c r="C127" s="719"/>
      <c r="D127" s="719"/>
      <c r="E127" s="719"/>
      <c r="F127" s="1008"/>
      <c r="G127" s="720"/>
      <c r="H127" s="720"/>
      <c r="I127" s="720"/>
      <c r="J127" s="720"/>
      <c r="K127" s="720"/>
      <c r="L127" s="720"/>
      <c r="M127" s="720"/>
      <c r="N127" s="720"/>
      <c r="O127" s="720"/>
      <c r="P127" s="720"/>
      <c r="Q127" s="720"/>
      <c r="R127" s="720"/>
      <c r="S127" s="720"/>
      <c r="T127" s="720"/>
      <c r="U127" s="720"/>
      <c r="V127" s="720"/>
      <c r="W127" s="720"/>
      <c r="X127" s="720"/>
      <c r="Y127" s="720"/>
      <c r="Z127" s="720"/>
      <c r="AA127" s="720"/>
      <c r="AB127" s="720"/>
      <c r="AC127" s="720"/>
      <c r="AD127" s="720"/>
      <c r="AG127" s="722"/>
    </row>
    <row r="128" spans="1:33" x14ac:dyDescent="0.2">
      <c r="A128" s="719"/>
      <c r="B128" s="719"/>
      <c r="C128" s="719"/>
      <c r="D128" s="719"/>
      <c r="E128" s="719"/>
      <c r="F128" s="1008"/>
      <c r="G128" s="720"/>
      <c r="H128" s="720"/>
      <c r="I128" s="720"/>
      <c r="J128" s="720"/>
      <c r="K128" s="720"/>
      <c r="L128" s="720"/>
      <c r="M128" s="720"/>
      <c r="N128" s="720"/>
      <c r="O128" s="720"/>
      <c r="P128" s="720"/>
      <c r="Q128" s="720"/>
      <c r="R128" s="720"/>
      <c r="S128" s="720"/>
      <c r="T128" s="720"/>
      <c r="U128" s="720"/>
      <c r="V128" s="720"/>
      <c r="W128" s="720"/>
      <c r="X128" s="720"/>
      <c r="Y128" s="720"/>
      <c r="Z128" s="720"/>
      <c r="AA128" s="720"/>
      <c r="AB128" s="720"/>
      <c r="AC128" s="720"/>
      <c r="AD128" s="720"/>
      <c r="AG128" s="722"/>
    </row>
    <row r="129" spans="1:33" x14ac:dyDescent="0.2">
      <c r="A129" s="719"/>
      <c r="B129" s="719"/>
      <c r="C129" s="719"/>
      <c r="D129" s="719"/>
      <c r="E129" s="719"/>
      <c r="F129" s="1008"/>
      <c r="G129" s="720"/>
      <c r="H129" s="720"/>
      <c r="I129" s="720"/>
      <c r="J129" s="720"/>
      <c r="K129" s="720"/>
      <c r="L129" s="720"/>
      <c r="M129" s="720"/>
      <c r="N129" s="720"/>
      <c r="O129" s="720"/>
      <c r="P129" s="720"/>
      <c r="Q129" s="720"/>
      <c r="R129" s="720"/>
      <c r="S129" s="720"/>
      <c r="T129" s="720"/>
      <c r="U129" s="720"/>
      <c r="V129" s="720"/>
      <c r="W129" s="720"/>
      <c r="X129" s="720"/>
      <c r="Y129" s="720"/>
      <c r="Z129" s="720"/>
      <c r="AA129" s="720"/>
      <c r="AB129" s="720"/>
      <c r="AC129" s="720"/>
      <c r="AD129" s="720"/>
      <c r="AG129" s="722"/>
    </row>
    <row r="130" spans="1:33" x14ac:dyDescent="0.2">
      <c r="A130" s="719"/>
      <c r="B130" s="719"/>
      <c r="C130" s="719"/>
      <c r="D130" s="719"/>
      <c r="E130" s="719"/>
      <c r="F130" s="1008"/>
      <c r="G130" s="720"/>
      <c r="H130" s="720"/>
      <c r="I130" s="720"/>
      <c r="J130" s="720"/>
      <c r="K130" s="720"/>
      <c r="L130" s="720"/>
      <c r="M130" s="720"/>
      <c r="N130" s="720"/>
      <c r="O130" s="720"/>
      <c r="P130" s="720"/>
      <c r="Q130" s="720"/>
      <c r="R130" s="720"/>
      <c r="S130" s="720"/>
      <c r="T130" s="720"/>
      <c r="U130" s="720"/>
      <c r="V130" s="720"/>
      <c r="W130" s="720"/>
      <c r="X130" s="720"/>
      <c r="Y130" s="720"/>
      <c r="Z130" s="720"/>
      <c r="AA130" s="720"/>
      <c r="AB130" s="720"/>
      <c r="AC130" s="720"/>
      <c r="AD130" s="720"/>
      <c r="AG130" s="722"/>
    </row>
    <row r="131" spans="1:33" x14ac:dyDescent="0.2">
      <c r="A131" s="719"/>
      <c r="B131" s="719"/>
      <c r="C131" s="719"/>
      <c r="D131" s="719"/>
      <c r="E131" s="719"/>
      <c r="F131" s="1008"/>
      <c r="G131" s="720"/>
      <c r="H131" s="720"/>
      <c r="I131" s="720"/>
      <c r="J131" s="720"/>
      <c r="K131" s="720"/>
      <c r="L131" s="720"/>
      <c r="M131" s="720"/>
      <c r="N131" s="720"/>
      <c r="O131" s="720"/>
      <c r="P131" s="720"/>
      <c r="Q131" s="720"/>
      <c r="R131" s="720"/>
      <c r="S131" s="720"/>
      <c r="T131" s="720"/>
      <c r="U131" s="720"/>
      <c r="V131" s="720"/>
      <c r="W131" s="720"/>
      <c r="X131" s="720"/>
      <c r="Y131" s="720"/>
      <c r="Z131" s="720"/>
      <c r="AA131" s="720"/>
      <c r="AB131" s="720"/>
      <c r="AC131" s="720"/>
      <c r="AD131" s="720"/>
      <c r="AG131" s="722"/>
    </row>
    <row r="132" spans="1:33" x14ac:dyDescent="0.2">
      <c r="A132" s="719"/>
      <c r="B132" s="719"/>
      <c r="C132" s="719"/>
      <c r="D132" s="719"/>
      <c r="E132" s="719"/>
      <c r="F132" s="1008"/>
      <c r="G132" s="720"/>
      <c r="H132" s="720"/>
      <c r="I132" s="720"/>
      <c r="J132" s="720"/>
      <c r="K132" s="720"/>
      <c r="L132" s="720"/>
      <c r="M132" s="720"/>
      <c r="N132" s="720"/>
      <c r="O132" s="720"/>
      <c r="P132" s="720"/>
      <c r="Q132" s="720"/>
      <c r="R132" s="720"/>
      <c r="S132" s="720"/>
      <c r="T132" s="720"/>
      <c r="U132" s="720"/>
      <c r="V132" s="720"/>
      <c r="W132" s="720"/>
      <c r="X132" s="720"/>
      <c r="Y132" s="720"/>
      <c r="Z132" s="720"/>
      <c r="AA132" s="720"/>
      <c r="AB132" s="720"/>
      <c r="AC132" s="720"/>
      <c r="AD132" s="720"/>
      <c r="AG132" s="722"/>
    </row>
    <row r="133" spans="1:33" x14ac:dyDescent="0.2">
      <c r="A133" s="719"/>
      <c r="B133" s="719"/>
      <c r="C133" s="719"/>
      <c r="D133" s="719"/>
      <c r="E133" s="719"/>
      <c r="F133" s="1008"/>
      <c r="G133" s="720"/>
      <c r="H133" s="720"/>
      <c r="I133" s="720"/>
      <c r="J133" s="720"/>
      <c r="K133" s="720"/>
      <c r="L133" s="720"/>
      <c r="M133" s="720"/>
      <c r="N133" s="720"/>
      <c r="O133" s="720"/>
      <c r="P133" s="720"/>
      <c r="Q133" s="720"/>
      <c r="R133" s="720"/>
      <c r="S133" s="720"/>
      <c r="T133" s="720"/>
      <c r="U133" s="720"/>
      <c r="V133" s="720"/>
      <c r="W133" s="720"/>
      <c r="X133" s="720"/>
      <c r="Y133" s="720"/>
      <c r="Z133" s="720"/>
      <c r="AA133" s="720"/>
      <c r="AB133" s="720"/>
      <c r="AC133" s="720"/>
      <c r="AD133" s="720"/>
      <c r="AG133" s="722"/>
    </row>
    <row r="134" spans="1:33" x14ac:dyDescent="0.2">
      <c r="A134" s="719"/>
      <c r="B134" s="719"/>
      <c r="C134" s="719"/>
      <c r="D134" s="719"/>
      <c r="E134" s="719"/>
      <c r="F134" s="1008"/>
      <c r="G134" s="720"/>
      <c r="H134" s="720"/>
      <c r="I134" s="720"/>
      <c r="J134" s="720"/>
      <c r="K134" s="720"/>
      <c r="L134" s="720"/>
      <c r="M134" s="720"/>
      <c r="N134" s="720"/>
      <c r="O134" s="720"/>
      <c r="P134" s="720"/>
      <c r="Q134" s="720"/>
      <c r="R134" s="720"/>
      <c r="S134" s="720"/>
      <c r="T134" s="720"/>
      <c r="U134" s="720"/>
      <c r="V134" s="720"/>
      <c r="W134" s="720"/>
      <c r="X134" s="720"/>
      <c r="Y134" s="720"/>
      <c r="Z134" s="720"/>
      <c r="AA134" s="720"/>
      <c r="AB134" s="720"/>
      <c r="AC134" s="720"/>
      <c r="AD134" s="720"/>
      <c r="AG134" s="722"/>
    </row>
    <row r="135" spans="1:33" x14ac:dyDescent="0.2">
      <c r="A135" s="719"/>
      <c r="B135" s="719"/>
      <c r="C135" s="719"/>
      <c r="D135" s="719"/>
      <c r="E135" s="719"/>
      <c r="F135" s="1008"/>
      <c r="G135" s="720"/>
      <c r="H135" s="720"/>
      <c r="I135" s="720"/>
      <c r="J135" s="720"/>
      <c r="K135" s="720"/>
      <c r="L135" s="720"/>
      <c r="M135" s="720"/>
      <c r="N135" s="720"/>
      <c r="O135" s="720"/>
      <c r="P135" s="720"/>
      <c r="Q135" s="720"/>
      <c r="R135" s="720"/>
      <c r="S135" s="720"/>
      <c r="T135" s="720"/>
      <c r="U135" s="720"/>
      <c r="V135" s="720"/>
      <c r="W135" s="720"/>
      <c r="X135" s="720"/>
      <c r="Y135" s="720"/>
      <c r="Z135" s="720"/>
      <c r="AA135" s="720"/>
      <c r="AB135" s="720"/>
      <c r="AC135" s="720"/>
      <c r="AD135" s="720"/>
      <c r="AG135" s="722"/>
    </row>
    <row r="136" spans="1:33" x14ac:dyDescent="0.2">
      <c r="A136" s="719"/>
      <c r="B136" s="719"/>
      <c r="C136" s="719"/>
      <c r="D136" s="719"/>
      <c r="E136" s="719"/>
      <c r="F136" s="1008"/>
      <c r="G136" s="720"/>
      <c r="H136" s="720"/>
      <c r="I136" s="720"/>
      <c r="J136" s="720"/>
      <c r="K136" s="720"/>
      <c r="L136" s="720"/>
      <c r="M136" s="720"/>
      <c r="N136" s="720"/>
      <c r="O136" s="720"/>
      <c r="P136" s="720"/>
      <c r="Q136" s="720"/>
      <c r="R136" s="720"/>
      <c r="S136" s="720"/>
      <c r="T136" s="720"/>
      <c r="U136" s="720"/>
      <c r="V136" s="720"/>
      <c r="W136" s="720"/>
      <c r="X136" s="720"/>
      <c r="Y136" s="720"/>
      <c r="Z136" s="720"/>
      <c r="AA136" s="720"/>
      <c r="AB136" s="720"/>
      <c r="AC136" s="720"/>
      <c r="AD136" s="720"/>
      <c r="AG136" s="722"/>
    </row>
    <row r="137" spans="1:33" x14ac:dyDescent="0.2">
      <c r="A137" s="719"/>
      <c r="B137" s="719"/>
      <c r="C137" s="719"/>
      <c r="D137" s="719"/>
      <c r="E137" s="719"/>
      <c r="F137" s="1008"/>
      <c r="G137" s="720"/>
      <c r="H137" s="720"/>
      <c r="I137" s="720"/>
      <c r="J137" s="720"/>
      <c r="K137" s="720"/>
      <c r="L137" s="720"/>
      <c r="M137" s="720"/>
      <c r="N137" s="720"/>
      <c r="O137" s="720"/>
      <c r="P137" s="720"/>
      <c r="Q137" s="720"/>
      <c r="R137" s="720"/>
      <c r="S137" s="720"/>
      <c r="T137" s="720"/>
      <c r="U137" s="720"/>
      <c r="V137" s="720"/>
      <c r="W137" s="720"/>
      <c r="X137" s="720"/>
      <c r="Y137" s="720"/>
      <c r="Z137" s="720"/>
      <c r="AA137" s="720"/>
      <c r="AB137" s="720"/>
      <c r="AC137" s="720"/>
      <c r="AD137" s="720"/>
      <c r="AG137" s="722"/>
    </row>
    <row r="138" spans="1:33" x14ac:dyDescent="0.2">
      <c r="A138" s="719"/>
      <c r="B138" s="719"/>
      <c r="C138" s="719"/>
      <c r="D138" s="719"/>
      <c r="E138" s="719"/>
      <c r="F138" s="1008"/>
      <c r="G138" s="720"/>
      <c r="H138" s="720"/>
      <c r="I138" s="720"/>
      <c r="J138" s="720"/>
      <c r="K138" s="720"/>
      <c r="L138" s="720"/>
      <c r="M138" s="720"/>
      <c r="N138" s="720"/>
      <c r="O138" s="720"/>
      <c r="P138" s="720"/>
      <c r="Q138" s="720"/>
      <c r="R138" s="720"/>
      <c r="S138" s="720"/>
      <c r="T138" s="720"/>
      <c r="U138" s="720"/>
      <c r="V138" s="720"/>
      <c r="W138" s="720"/>
      <c r="X138" s="720"/>
      <c r="Y138" s="720"/>
      <c r="Z138" s="720"/>
      <c r="AA138" s="720"/>
      <c r="AB138" s="720"/>
      <c r="AC138" s="720"/>
      <c r="AD138" s="720"/>
      <c r="AG138" s="722"/>
    </row>
    <row r="139" spans="1:33" x14ac:dyDescent="0.2">
      <c r="A139" s="719"/>
      <c r="B139" s="719"/>
      <c r="C139" s="719"/>
      <c r="D139" s="719"/>
      <c r="E139" s="719"/>
      <c r="F139" s="1008"/>
      <c r="G139" s="720"/>
      <c r="H139" s="720"/>
      <c r="I139" s="720"/>
      <c r="J139" s="720"/>
      <c r="K139" s="720"/>
      <c r="L139" s="720"/>
      <c r="M139" s="720"/>
      <c r="N139" s="720"/>
      <c r="O139" s="720"/>
      <c r="P139" s="720"/>
      <c r="Q139" s="720"/>
      <c r="R139" s="720"/>
      <c r="S139" s="720"/>
      <c r="T139" s="720"/>
      <c r="U139" s="720"/>
      <c r="V139" s="720"/>
      <c r="W139" s="720"/>
      <c r="X139" s="720"/>
      <c r="Y139" s="720"/>
      <c r="Z139" s="720"/>
      <c r="AA139" s="720"/>
      <c r="AB139" s="720"/>
      <c r="AC139" s="720"/>
      <c r="AD139" s="720"/>
      <c r="AG139" s="722"/>
    </row>
    <row r="140" spans="1:33" x14ac:dyDescent="0.2">
      <c r="A140" s="719"/>
      <c r="B140" s="719"/>
      <c r="C140" s="719"/>
      <c r="D140" s="719"/>
      <c r="E140" s="719"/>
      <c r="F140" s="1008"/>
      <c r="G140" s="720"/>
      <c r="H140" s="720"/>
      <c r="I140" s="720"/>
      <c r="J140" s="720"/>
      <c r="K140" s="720"/>
      <c r="L140" s="720"/>
      <c r="M140" s="720"/>
      <c r="N140" s="720"/>
      <c r="O140" s="720"/>
      <c r="P140" s="720"/>
      <c r="Q140" s="720"/>
      <c r="R140" s="720"/>
      <c r="S140" s="720"/>
      <c r="T140" s="720"/>
      <c r="U140" s="720"/>
      <c r="V140" s="720"/>
      <c r="W140" s="720"/>
      <c r="X140" s="720"/>
      <c r="Y140" s="720"/>
      <c r="Z140" s="720"/>
      <c r="AA140" s="720"/>
      <c r="AB140" s="720"/>
      <c r="AC140" s="720"/>
      <c r="AD140" s="720"/>
      <c r="AG140" s="722"/>
    </row>
    <row r="141" spans="1:33" x14ac:dyDescent="0.2">
      <c r="A141" s="719"/>
      <c r="B141" s="719"/>
      <c r="C141" s="719"/>
      <c r="D141" s="719"/>
      <c r="E141" s="719"/>
      <c r="F141" s="1008"/>
      <c r="G141" s="720"/>
      <c r="H141" s="720"/>
      <c r="I141" s="720"/>
      <c r="J141" s="720"/>
      <c r="K141" s="720"/>
      <c r="L141" s="720"/>
      <c r="M141" s="720"/>
      <c r="N141" s="720"/>
      <c r="O141" s="720"/>
      <c r="P141" s="720"/>
      <c r="Q141" s="720"/>
      <c r="R141" s="720"/>
      <c r="S141" s="720"/>
      <c r="T141" s="720"/>
      <c r="U141" s="720"/>
      <c r="V141" s="720"/>
      <c r="W141" s="720"/>
      <c r="X141" s="720"/>
      <c r="Y141" s="720"/>
      <c r="Z141" s="720"/>
      <c r="AA141" s="720"/>
      <c r="AB141" s="720"/>
      <c r="AC141" s="720"/>
      <c r="AD141" s="720"/>
      <c r="AG141" s="722"/>
    </row>
    <row r="142" spans="1:33" x14ac:dyDescent="0.2">
      <c r="A142" s="719"/>
      <c r="B142" s="719"/>
      <c r="C142" s="719"/>
      <c r="D142" s="719"/>
      <c r="E142" s="719"/>
      <c r="F142" s="1008"/>
      <c r="G142" s="720"/>
      <c r="H142" s="720"/>
      <c r="I142" s="720"/>
      <c r="J142" s="720"/>
      <c r="K142" s="720"/>
      <c r="L142" s="720"/>
      <c r="M142" s="720"/>
      <c r="N142" s="720"/>
      <c r="O142" s="720"/>
      <c r="P142" s="720"/>
      <c r="Q142" s="720"/>
      <c r="R142" s="720"/>
      <c r="S142" s="720"/>
      <c r="T142" s="720"/>
      <c r="U142" s="720"/>
      <c r="V142" s="720"/>
      <c r="W142" s="720"/>
      <c r="X142" s="720"/>
      <c r="Y142" s="720"/>
      <c r="Z142" s="720"/>
      <c r="AA142" s="720"/>
      <c r="AB142" s="720"/>
      <c r="AC142" s="720"/>
      <c r="AD142" s="720"/>
      <c r="AG142" s="722"/>
    </row>
    <row r="143" spans="1:33" x14ac:dyDescent="0.2">
      <c r="A143" s="719"/>
      <c r="B143" s="719"/>
      <c r="C143" s="719"/>
      <c r="D143" s="719"/>
      <c r="E143" s="719"/>
      <c r="F143" s="1008"/>
      <c r="G143" s="720"/>
      <c r="H143" s="720"/>
      <c r="I143" s="720"/>
      <c r="J143" s="720"/>
      <c r="K143" s="720"/>
      <c r="L143" s="720"/>
      <c r="M143" s="720"/>
      <c r="N143" s="720"/>
      <c r="O143" s="720"/>
      <c r="P143" s="720"/>
      <c r="Q143" s="720"/>
      <c r="R143" s="720"/>
      <c r="S143" s="720"/>
      <c r="T143" s="720"/>
      <c r="U143" s="720"/>
      <c r="V143" s="720"/>
      <c r="W143" s="720"/>
      <c r="X143" s="720"/>
      <c r="Y143" s="720"/>
      <c r="Z143" s="720"/>
      <c r="AA143" s="720"/>
      <c r="AB143" s="720"/>
      <c r="AC143" s="720"/>
      <c r="AD143" s="720"/>
      <c r="AG143" s="722"/>
    </row>
    <row r="144" spans="1:33" x14ac:dyDescent="0.2">
      <c r="A144" s="719"/>
      <c r="B144" s="719"/>
      <c r="C144" s="719"/>
      <c r="D144" s="719"/>
      <c r="E144" s="719"/>
      <c r="F144" s="1008"/>
      <c r="G144" s="720"/>
      <c r="H144" s="720"/>
      <c r="I144" s="720"/>
      <c r="J144" s="720"/>
      <c r="K144" s="720"/>
      <c r="L144" s="720"/>
      <c r="M144" s="720"/>
      <c r="N144" s="720"/>
      <c r="O144" s="720"/>
      <c r="P144" s="720"/>
      <c r="Q144" s="720"/>
      <c r="R144" s="720"/>
      <c r="S144" s="720"/>
      <c r="T144" s="720"/>
      <c r="U144" s="720"/>
      <c r="V144" s="720"/>
      <c r="W144" s="720"/>
      <c r="X144" s="720"/>
      <c r="Y144" s="720"/>
      <c r="Z144" s="720"/>
      <c r="AA144" s="720"/>
      <c r="AB144" s="720"/>
      <c r="AC144" s="720"/>
      <c r="AD144" s="720"/>
      <c r="AG144" s="722"/>
    </row>
    <row r="145" spans="1:33" x14ac:dyDescent="0.2">
      <c r="A145" s="719"/>
      <c r="B145" s="719"/>
      <c r="C145" s="719"/>
      <c r="D145" s="719"/>
      <c r="E145" s="719"/>
      <c r="F145" s="1008"/>
      <c r="G145" s="720"/>
      <c r="H145" s="720"/>
      <c r="I145" s="720"/>
      <c r="J145" s="720"/>
      <c r="K145" s="720"/>
      <c r="L145" s="720"/>
      <c r="M145" s="720"/>
      <c r="N145" s="720"/>
      <c r="O145" s="720"/>
      <c r="P145" s="720"/>
      <c r="Q145" s="720"/>
      <c r="R145" s="720"/>
      <c r="S145" s="720"/>
      <c r="T145" s="720"/>
      <c r="U145" s="720"/>
      <c r="V145" s="720"/>
      <c r="W145" s="720"/>
      <c r="X145" s="720"/>
      <c r="Y145" s="720"/>
      <c r="Z145" s="720"/>
      <c r="AA145" s="720"/>
      <c r="AB145" s="720"/>
      <c r="AC145" s="720"/>
      <c r="AD145" s="720"/>
      <c r="AG145" s="722"/>
    </row>
    <row r="146" spans="1:33" x14ac:dyDescent="0.2">
      <c r="A146" s="719"/>
      <c r="B146" s="719"/>
      <c r="C146" s="719"/>
      <c r="D146" s="719"/>
      <c r="E146" s="719"/>
      <c r="F146" s="1008"/>
      <c r="G146" s="720"/>
      <c r="H146" s="720"/>
      <c r="I146" s="720"/>
      <c r="J146" s="720"/>
      <c r="K146" s="720"/>
      <c r="L146" s="720"/>
      <c r="M146" s="720"/>
      <c r="N146" s="720"/>
      <c r="O146" s="720"/>
      <c r="P146" s="720"/>
      <c r="Q146" s="720"/>
      <c r="R146" s="720"/>
      <c r="S146" s="720"/>
      <c r="T146" s="720"/>
      <c r="U146" s="720"/>
      <c r="V146" s="720"/>
      <c r="W146" s="720"/>
      <c r="X146" s="720"/>
      <c r="Y146" s="720"/>
      <c r="Z146" s="720"/>
      <c r="AA146" s="720"/>
      <c r="AB146" s="720"/>
      <c r="AC146" s="720"/>
      <c r="AD146" s="720"/>
      <c r="AG146" s="722"/>
    </row>
    <row r="147" spans="1:33" x14ac:dyDescent="0.2">
      <c r="A147" s="719"/>
      <c r="G147" s="720"/>
      <c r="H147" s="720"/>
      <c r="I147" s="720"/>
      <c r="J147" s="720"/>
      <c r="K147" s="720"/>
      <c r="L147" s="720"/>
      <c r="M147" s="720"/>
      <c r="N147" s="720"/>
      <c r="O147" s="720"/>
      <c r="P147" s="720"/>
      <c r="Q147" s="720"/>
      <c r="R147" s="720"/>
      <c r="S147" s="720"/>
      <c r="T147" s="720"/>
      <c r="U147" s="720"/>
      <c r="V147" s="720"/>
      <c r="W147" s="720"/>
      <c r="X147" s="720"/>
      <c r="Y147" s="720"/>
      <c r="Z147" s="720"/>
      <c r="AA147" s="720"/>
      <c r="AB147" s="720"/>
      <c r="AC147" s="720"/>
      <c r="AD147" s="720"/>
      <c r="AG147" s="722"/>
    </row>
    <row r="148" spans="1:33" x14ac:dyDescent="0.2">
      <c r="A148" s="719"/>
      <c r="AG148" s="722"/>
    </row>
    <row r="149" spans="1:33" x14ac:dyDescent="0.2">
      <c r="A149" s="719"/>
      <c r="AG149" s="722"/>
    </row>
    <row r="150" spans="1:33" x14ac:dyDescent="0.2">
      <c r="A150" s="719"/>
      <c r="AG150" s="722"/>
    </row>
    <row r="151" spans="1:33" x14ac:dyDescent="0.2">
      <c r="A151" s="719"/>
      <c r="AG151" s="722"/>
    </row>
    <row r="152" spans="1:33" x14ac:dyDescent="0.2">
      <c r="A152" s="719"/>
      <c r="AG152" s="722"/>
    </row>
    <row r="153" spans="1:33" x14ac:dyDescent="0.2">
      <c r="A153" s="719"/>
      <c r="AG153" s="722"/>
    </row>
    <row r="154" spans="1:33" x14ac:dyDescent="0.2">
      <c r="A154" s="719"/>
      <c r="AG154" s="722"/>
    </row>
    <row r="155" spans="1:33" x14ac:dyDescent="0.2">
      <c r="A155" s="719"/>
      <c r="AG155" s="722"/>
    </row>
    <row r="156" spans="1:33" x14ac:dyDescent="0.2">
      <c r="A156" s="719"/>
      <c r="AG156" s="722"/>
    </row>
    <row r="157" spans="1:33" x14ac:dyDescent="0.2">
      <c r="A157" s="719"/>
      <c r="AG157" s="722"/>
    </row>
    <row r="158" spans="1:33" x14ac:dyDescent="0.2">
      <c r="A158" s="719"/>
      <c r="AG158" s="722"/>
    </row>
    <row r="159" spans="1:33" x14ac:dyDescent="0.2">
      <c r="A159" s="719"/>
      <c r="AG159" s="722"/>
    </row>
    <row r="160" spans="1:33" x14ac:dyDescent="0.2">
      <c r="A160" s="719"/>
      <c r="AG160" s="722"/>
    </row>
    <row r="161" spans="1:33" x14ac:dyDescent="0.2">
      <c r="A161" s="719"/>
      <c r="AG161" s="722"/>
    </row>
    <row r="162" spans="1:33" x14ac:dyDescent="0.2">
      <c r="A162" s="719"/>
      <c r="AG162" s="722"/>
    </row>
    <row r="163" spans="1:33" x14ac:dyDescent="0.2">
      <c r="A163" s="719"/>
      <c r="AG163" s="722"/>
    </row>
    <row r="164" spans="1:33" x14ac:dyDescent="0.2">
      <c r="A164" s="719"/>
      <c r="AG164" s="722"/>
    </row>
    <row r="165" spans="1:33" x14ac:dyDescent="0.2">
      <c r="A165" s="719"/>
      <c r="AG165" s="722"/>
    </row>
    <row r="166" spans="1:33" x14ac:dyDescent="0.2">
      <c r="A166" s="719"/>
      <c r="AG166" s="722"/>
    </row>
    <row r="167" spans="1:33" x14ac:dyDescent="0.2">
      <c r="A167" s="719"/>
      <c r="AG167" s="722"/>
    </row>
    <row r="168" spans="1:33" x14ac:dyDescent="0.2">
      <c r="A168" s="719"/>
      <c r="AG168" s="722"/>
    </row>
    <row r="169" spans="1:33" x14ac:dyDescent="0.2">
      <c r="A169" s="719"/>
      <c r="AG169" s="722"/>
    </row>
    <row r="170" spans="1:33" x14ac:dyDescent="0.2">
      <c r="A170" s="719"/>
      <c r="AG170" s="722"/>
    </row>
    <row r="171" spans="1:33" x14ac:dyDescent="0.2">
      <c r="A171" s="719"/>
      <c r="AG171" s="722"/>
    </row>
    <row r="172" spans="1:33" x14ac:dyDescent="0.2">
      <c r="A172" s="719"/>
      <c r="AG172" s="722"/>
    </row>
    <row r="173" spans="1:33" x14ac:dyDescent="0.2">
      <c r="A173" s="719"/>
      <c r="AG173" s="722"/>
    </row>
    <row r="174" spans="1:33" x14ac:dyDescent="0.2">
      <c r="A174" s="719"/>
      <c r="AG174" s="722"/>
    </row>
    <row r="175" spans="1:33" x14ac:dyDescent="0.2">
      <c r="A175" s="719"/>
      <c r="AG175" s="722"/>
    </row>
    <row r="176" spans="1:33" x14ac:dyDescent="0.2">
      <c r="A176" s="719"/>
      <c r="AG176" s="722"/>
    </row>
    <row r="177" spans="1:32" x14ac:dyDescent="0.2">
      <c r="A177" s="719"/>
    </row>
    <row r="178" spans="1:32" x14ac:dyDescent="0.2">
      <c r="A178" s="719"/>
    </row>
    <row r="179" spans="1:32" x14ac:dyDescent="0.2">
      <c r="A179" s="719"/>
    </row>
    <row r="180" spans="1:32" x14ac:dyDescent="0.2">
      <c r="A180" s="719"/>
    </row>
    <row r="181" spans="1:32" x14ac:dyDescent="0.2">
      <c r="A181" s="719"/>
    </row>
    <row r="182" spans="1:32" x14ac:dyDescent="0.2">
      <c r="A182" s="719"/>
    </row>
    <row r="183" spans="1:32" x14ac:dyDescent="0.2">
      <c r="A183" s="719"/>
    </row>
    <row r="184" spans="1:32" x14ac:dyDescent="0.2">
      <c r="A184" s="719"/>
    </row>
    <row r="185" spans="1:32" x14ac:dyDescent="0.2">
      <c r="A185" s="719"/>
    </row>
    <row r="186" spans="1:32" x14ac:dyDescent="0.2">
      <c r="A186" s="719"/>
      <c r="F186" s="717"/>
      <c r="G186" s="717"/>
      <c r="H186" s="717"/>
      <c r="I186" s="717"/>
      <c r="J186" s="717"/>
      <c r="K186" s="717"/>
      <c r="L186" s="717"/>
      <c r="M186" s="717"/>
      <c r="N186" s="717"/>
      <c r="O186" s="717"/>
      <c r="P186" s="717"/>
      <c r="Q186" s="717"/>
      <c r="R186" s="717"/>
      <c r="S186" s="717"/>
      <c r="T186" s="717"/>
      <c r="U186" s="717"/>
      <c r="V186" s="717"/>
      <c r="W186" s="717"/>
      <c r="X186" s="717"/>
      <c r="Y186" s="717"/>
      <c r="Z186" s="717"/>
      <c r="AA186" s="717"/>
      <c r="AB186" s="717"/>
      <c r="AC186" s="717"/>
      <c r="AD186" s="717"/>
      <c r="AE186" s="717"/>
      <c r="AF186" s="717"/>
    </row>
    <row r="187" spans="1:32" x14ac:dyDescent="0.2">
      <c r="A187" s="719"/>
      <c r="F187" s="717"/>
      <c r="G187" s="717"/>
      <c r="H187" s="717"/>
      <c r="I187" s="717"/>
      <c r="J187" s="717"/>
      <c r="K187" s="717"/>
      <c r="L187" s="717"/>
      <c r="M187" s="717"/>
      <c r="N187" s="717"/>
      <c r="O187" s="717"/>
      <c r="P187" s="717"/>
      <c r="Q187" s="717"/>
      <c r="R187" s="717"/>
      <c r="S187" s="717"/>
      <c r="T187" s="717"/>
      <c r="U187" s="717"/>
      <c r="V187" s="717"/>
      <c r="W187" s="717"/>
      <c r="X187" s="717"/>
      <c r="Y187" s="717"/>
      <c r="Z187" s="717"/>
      <c r="AA187" s="717"/>
      <c r="AB187" s="717"/>
      <c r="AC187" s="717"/>
      <c r="AD187" s="717"/>
      <c r="AE187" s="717"/>
      <c r="AF187" s="717"/>
    </row>
    <row r="188" spans="1:32" x14ac:dyDescent="0.2">
      <c r="A188" s="719"/>
      <c r="F188" s="717"/>
      <c r="G188" s="717"/>
      <c r="H188" s="717"/>
      <c r="I188" s="717"/>
      <c r="J188" s="717"/>
      <c r="K188" s="717"/>
      <c r="L188" s="717"/>
      <c r="M188" s="717"/>
      <c r="N188" s="717"/>
      <c r="O188" s="717"/>
      <c r="P188" s="717"/>
      <c r="Q188" s="717"/>
      <c r="R188" s="717"/>
      <c r="S188" s="717"/>
      <c r="T188" s="717"/>
      <c r="U188" s="717"/>
      <c r="V188" s="717"/>
      <c r="W188" s="717"/>
      <c r="X188" s="717"/>
      <c r="Y188" s="717"/>
      <c r="Z188" s="717"/>
      <c r="AA188" s="717"/>
      <c r="AB188" s="717"/>
      <c r="AC188" s="717"/>
      <c r="AD188" s="717"/>
      <c r="AE188" s="717"/>
      <c r="AF188" s="717"/>
    </row>
    <row r="189" spans="1:32" x14ac:dyDescent="0.2">
      <c r="A189" s="719"/>
      <c r="F189" s="717"/>
      <c r="G189" s="717"/>
      <c r="H189" s="717"/>
      <c r="I189" s="717"/>
      <c r="J189" s="717"/>
      <c r="K189" s="717"/>
      <c r="L189" s="717"/>
      <c r="M189" s="717"/>
      <c r="N189" s="717"/>
      <c r="O189" s="717"/>
      <c r="P189" s="717"/>
      <c r="Q189" s="717"/>
      <c r="R189" s="717"/>
      <c r="S189" s="717"/>
      <c r="T189" s="717"/>
      <c r="U189" s="717"/>
      <c r="V189" s="717"/>
      <c r="W189" s="717"/>
      <c r="X189" s="717"/>
      <c r="Y189" s="717"/>
      <c r="Z189" s="717"/>
      <c r="AA189" s="717"/>
      <c r="AB189" s="717"/>
      <c r="AC189" s="717"/>
      <c r="AD189" s="717"/>
      <c r="AE189" s="717"/>
      <c r="AF189" s="717"/>
    </row>
    <row r="190" spans="1:32" x14ac:dyDescent="0.2">
      <c r="A190" s="719"/>
      <c r="F190" s="717"/>
      <c r="G190" s="717"/>
      <c r="H190" s="717"/>
      <c r="I190" s="717"/>
      <c r="J190" s="717"/>
      <c r="K190" s="717"/>
      <c r="L190" s="717"/>
      <c r="M190" s="717"/>
      <c r="N190" s="717"/>
      <c r="O190" s="717"/>
      <c r="P190" s="717"/>
      <c r="Q190" s="717"/>
      <c r="R190" s="717"/>
      <c r="S190" s="717"/>
      <c r="T190" s="717"/>
      <c r="U190" s="717"/>
      <c r="V190" s="717"/>
      <c r="W190" s="717"/>
      <c r="X190" s="717"/>
      <c r="Y190" s="717"/>
      <c r="Z190" s="717"/>
      <c r="AA190" s="717"/>
      <c r="AB190" s="717"/>
      <c r="AC190" s="717"/>
      <c r="AD190" s="717"/>
      <c r="AE190" s="717"/>
      <c r="AF190" s="717"/>
    </row>
    <row r="191" spans="1:32" x14ac:dyDescent="0.2">
      <c r="A191" s="719"/>
      <c r="F191" s="717"/>
      <c r="G191" s="717"/>
      <c r="H191" s="717"/>
      <c r="I191" s="717"/>
      <c r="J191" s="717"/>
      <c r="K191" s="717"/>
      <c r="L191" s="717"/>
      <c r="M191" s="717"/>
      <c r="N191" s="717"/>
      <c r="O191" s="717"/>
      <c r="P191" s="717"/>
      <c r="Q191" s="717"/>
      <c r="R191" s="717"/>
      <c r="S191" s="717"/>
      <c r="T191" s="717"/>
      <c r="U191" s="717"/>
      <c r="V191" s="717"/>
      <c r="W191" s="717"/>
      <c r="X191" s="717"/>
      <c r="Y191" s="717"/>
      <c r="Z191" s="717"/>
      <c r="AA191" s="717"/>
      <c r="AB191" s="717"/>
      <c r="AC191" s="717"/>
      <c r="AD191" s="717"/>
      <c r="AE191" s="717"/>
      <c r="AF191" s="717"/>
    </row>
    <row r="192" spans="1:32" x14ac:dyDescent="0.2">
      <c r="A192" s="719"/>
      <c r="F192" s="717"/>
      <c r="G192" s="717"/>
      <c r="H192" s="717"/>
      <c r="I192" s="717"/>
      <c r="J192" s="717"/>
      <c r="K192" s="717"/>
      <c r="L192" s="717"/>
      <c r="M192" s="717"/>
      <c r="N192" s="717"/>
      <c r="O192" s="717"/>
      <c r="P192" s="717"/>
      <c r="Q192" s="717"/>
      <c r="R192" s="717"/>
      <c r="S192" s="717"/>
      <c r="T192" s="717"/>
      <c r="U192" s="717"/>
      <c r="V192" s="717"/>
      <c r="W192" s="717"/>
      <c r="X192" s="717"/>
      <c r="Y192" s="717"/>
      <c r="Z192" s="717"/>
      <c r="AA192" s="717"/>
      <c r="AB192" s="717"/>
      <c r="AC192" s="717"/>
      <c r="AD192" s="717"/>
      <c r="AE192" s="717"/>
      <c r="AF192" s="717"/>
    </row>
    <row r="193" spans="1:32" x14ac:dyDescent="0.2">
      <c r="A193" s="719"/>
      <c r="F193" s="717"/>
      <c r="G193" s="717"/>
      <c r="H193" s="717"/>
      <c r="I193" s="717"/>
      <c r="J193" s="717"/>
      <c r="K193" s="717"/>
      <c r="L193" s="717"/>
      <c r="M193" s="717"/>
      <c r="N193" s="717"/>
      <c r="O193" s="717"/>
      <c r="P193" s="717"/>
      <c r="Q193" s="717"/>
      <c r="R193" s="717"/>
      <c r="S193" s="717"/>
      <c r="T193" s="717"/>
      <c r="U193" s="717"/>
      <c r="V193" s="717"/>
      <c r="W193" s="717"/>
      <c r="X193" s="717"/>
      <c r="Y193" s="717"/>
      <c r="Z193" s="717"/>
      <c r="AA193" s="717"/>
      <c r="AB193" s="717"/>
      <c r="AC193" s="717"/>
      <c r="AD193" s="717"/>
      <c r="AE193" s="717"/>
      <c r="AF193" s="717"/>
    </row>
    <row r="194" spans="1:32" x14ac:dyDescent="0.2">
      <c r="A194" s="719"/>
      <c r="F194" s="717"/>
      <c r="G194" s="717"/>
      <c r="H194" s="717"/>
      <c r="I194" s="717"/>
      <c r="J194" s="717"/>
      <c r="K194" s="717"/>
      <c r="L194" s="717"/>
      <c r="M194" s="717"/>
      <c r="N194" s="717"/>
      <c r="O194" s="717"/>
      <c r="P194" s="717"/>
      <c r="Q194" s="717"/>
      <c r="R194" s="717"/>
      <c r="S194" s="717"/>
      <c r="T194" s="717"/>
      <c r="U194" s="717"/>
      <c r="V194" s="717"/>
      <c r="W194" s="717"/>
      <c r="X194" s="717"/>
      <c r="Y194" s="717"/>
      <c r="Z194" s="717"/>
      <c r="AA194" s="717"/>
      <c r="AB194" s="717"/>
      <c r="AC194" s="717"/>
      <c r="AD194" s="717"/>
      <c r="AE194" s="717"/>
      <c r="AF194" s="717"/>
    </row>
    <row r="195" spans="1:32" x14ac:dyDescent="0.2">
      <c r="A195" s="719"/>
      <c r="F195" s="717"/>
      <c r="G195" s="717"/>
      <c r="H195" s="717"/>
      <c r="I195" s="717"/>
      <c r="J195" s="717"/>
      <c r="K195" s="717"/>
      <c r="L195" s="717"/>
      <c r="M195" s="717"/>
      <c r="N195" s="717"/>
      <c r="O195" s="717"/>
      <c r="P195" s="717"/>
      <c r="Q195" s="717"/>
      <c r="R195" s="717"/>
      <c r="S195" s="717"/>
      <c r="T195" s="717"/>
      <c r="U195" s="717"/>
      <c r="V195" s="717"/>
      <c r="W195" s="717"/>
      <c r="X195" s="717"/>
      <c r="Y195" s="717"/>
      <c r="Z195" s="717"/>
      <c r="AA195" s="717"/>
      <c r="AB195" s="717"/>
      <c r="AC195" s="717"/>
      <c r="AD195" s="717"/>
      <c r="AE195" s="717"/>
      <c r="AF195" s="717"/>
    </row>
    <row r="196" spans="1:32" x14ac:dyDescent="0.2">
      <c r="A196" s="719"/>
      <c r="F196" s="717"/>
      <c r="G196" s="717"/>
      <c r="H196" s="717"/>
      <c r="I196" s="717"/>
      <c r="J196" s="717"/>
      <c r="K196" s="717"/>
      <c r="L196" s="717"/>
      <c r="M196" s="717"/>
      <c r="N196" s="717"/>
      <c r="O196" s="717"/>
      <c r="P196" s="717"/>
      <c r="Q196" s="717"/>
      <c r="R196" s="717"/>
      <c r="S196" s="717"/>
      <c r="T196" s="717"/>
      <c r="U196" s="717"/>
      <c r="V196" s="717"/>
      <c r="W196" s="717"/>
      <c r="X196" s="717"/>
      <c r="Y196" s="717"/>
      <c r="Z196" s="717"/>
      <c r="AA196" s="717"/>
      <c r="AB196" s="717"/>
      <c r="AC196" s="717"/>
      <c r="AD196" s="717"/>
      <c r="AE196" s="717"/>
      <c r="AF196" s="717"/>
    </row>
    <row r="197" spans="1:32" x14ac:dyDescent="0.2">
      <c r="A197" s="719"/>
      <c r="F197" s="717"/>
      <c r="G197" s="717"/>
      <c r="H197" s="717"/>
      <c r="I197" s="717"/>
      <c r="J197" s="717"/>
      <c r="K197" s="717"/>
      <c r="L197" s="717"/>
      <c r="M197" s="717"/>
      <c r="N197" s="717"/>
      <c r="O197" s="717"/>
      <c r="P197" s="717"/>
      <c r="Q197" s="717"/>
      <c r="R197" s="717"/>
      <c r="S197" s="717"/>
      <c r="T197" s="717"/>
      <c r="U197" s="717"/>
      <c r="V197" s="717"/>
      <c r="W197" s="717"/>
      <c r="X197" s="717"/>
      <c r="Y197" s="717"/>
      <c r="Z197" s="717"/>
      <c r="AA197" s="717"/>
      <c r="AB197" s="717"/>
      <c r="AC197" s="717"/>
      <c r="AD197" s="717"/>
      <c r="AE197" s="717"/>
      <c r="AF197" s="717"/>
    </row>
    <row r="198" spans="1:32" x14ac:dyDescent="0.2">
      <c r="A198" s="719"/>
      <c r="F198" s="717"/>
      <c r="G198" s="717"/>
      <c r="H198" s="717"/>
      <c r="I198" s="717"/>
      <c r="J198" s="717"/>
      <c r="K198" s="717"/>
      <c r="L198" s="717"/>
      <c r="M198" s="717"/>
      <c r="N198" s="717"/>
      <c r="O198" s="717"/>
      <c r="P198" s="717"/>
      <c r="Q198" s="717"/>
      <c r="R198" s="717"/>
      <c r="S198" s="717"/>
      <c r="T198" s="717"/>
      <c r="U198" s="717"/>
      <c r="V198" s="717"/>
      <c r="W198" s="717"/>
      <c r="X198" s="717"/>
      <c r="Y198" s="717"/>
      <c r="Z198" s="717"/>
      <c r="AA198" s="717"/>
      <c r="AB198" s="717"/>
      <c r="AC198" s="717"/>
      <c r="AD198" s="717"/>
      <c r="AE198" s="717"/>
      <c r="AF198" s="717"/>
    </row>
    <row r="199" spans="1:32" x14ac:dyDescent="0.2">
      <c r="A199" s="719"/>
      <c r="F199" s="717"/>
      <c r="G199" s="717"/>
      <c r="H199" s="717"/>
      <c r="I199" s="717"/>
      <c r="J199" s="717"/>
      <c r="K199" s="717"/>
      <c r="L199" s="717"/>
      <c r="M199" s="717"/>
      <c r="N199" s="717"/>
      <c r="O199" s="717"/>
      <c r="P199" s="717"/>
      <c r="Q199" s="717"/>
      <c r="R199" s="717"/>
      <c r="S199" s="717"/>
      <c r="T199" s="717"/>
      <c r="U199" s="717"/>
      <c r="V199" s="717"/>
      <c r="W199" s="717"/>
      <c r="X199" s="717"/>
      <c r="Y199" s="717"/>
      <c r="Z199" s="717"/>
      <c r="AA199" s="717"/>
      <c r="AB199" s="717"/>
      <c r="AC199" s="717"/>
      <c r="AD199" s="717"/>
      <c r="AE199" s="717"/>
      <c r="AF199" s="717"/>
    </row>
    <row r="200" spans="1:32" x14ac:dyDescent="0.2">
      <c r="A200" s="719"/>
      <c r="F200" s="717"/>
      <c r="G200" s="717"/>
      <c r="H200" s="717"/>
      <c r="I200" s="717"/>
      <c r="J200" s="717"/>
      <c r="K200" s="717"/>
      <c r="L200" s="717"/>
      <c r="M200" s="717"/>
      <c r="N200" s="717"/>
      <c r="O200" s="717"/>
      <c r="P200" s="717"/>
      <c r="Q200" s="717"/>
      <c r="R200" s="717"/>
      <c r="S200" s="717"/>
      <c r="T200" s="717"/>
      <c r="U200" s="717"/>
      <c r="V200" s="717"/>
      <c r="W200" s="717"/>
      <c r="X200" s="717"/>
      <c r="Y200" s="717"/>
      <c r="Z200" s="717"/>
      <c r="AA200" s="717"/>
      <c r="AB200" s="717"/>
      <c r="AC200" s="717"/>
      <c r="AD200" s="717"/>
      <c r="AE200" s="717"/>
      <c r="AF200" s="717"/>
    </row>
    <row r="201" spans="1:32" x14ac:dyDescent="0.2">
      <c r="A201" s="719"/>
      <c r="F201" s="717"/>
      <c r="G201" s="717"/>
      <c r="H201" s="717"/>
      <c r="I201" s="717"/>
      <c r="J201" s="717"/>
      <c r="K201" s="717"/>
      <c r="L201" s="717"/>
      <c r="M201" s="717"/>
      <c r="N201" s="717"/>
      <c r="O201" s="717"/>
      <c r="P201" s="717"/>
      <c r="Q201" s="717"/>
      <c r="R201" s="717"/>
      <c r="S201" s="717"/>
      <c r="T201" s="717"/>
      <c r="U201" s="717"/>
      <c r="V201" s="717"/>
      <c r="W201" s="717"/>
      <c r="X201" s="717"/>
      <c r="Y201" s="717"/>
      <c r="Z201" s="717"/>
      <c r="AA201" s="717"/>
      <c r="AB201" s="717"/>
      <c r="AC201" s="717"/>
      <c r="AD201" s="717"/>
      <c r="AE201" s="717"/>
      <c r="AF201" s="717"/>
    </row>
    <row r="202" spans="1:32" x14ac:dyDescent="0.2">
      <c r="A202" s="719"/>
      <c r="F202" s="717"/>
      <c r="G202" s="717"/>
      <c r="H202" s="717"/>
      <c r="I202" s="717"/>
      <c r="J202" s="717"/>
      <c r="K202" s="717"/>
      <c r="L202" s="717"/>
      <c r="M202" s="717"/>
      <c r="N202" s="717"/>
      <c r="O202" s="717"/>
      <c r="P202" s="717"/>
      <c r="Q202" s="717"/>
      <c r="R202" s="717"/>
      <c r="S202" s="717"/>
      <c r="T202" s="717"/>
      <c r="U202" s="717"/>
      <c r="V202" s="717"/>
      <c r="W202" s="717"/>
      <c r="X202" s="717"/>
      <c r="Y202" s="717"/>
      <c r="Z202" s="717"/>
      <c r="AA202" s="717"/>
      <c r="AB202" s="717"/>
      <c r="AC202" s="717"/>
      <c r="AD202" s="717"/>
      <c r="AE202" s="717"/>
      <c r="AF202" s="717"/>
    </row>
    <row r="203" spans="1:32" x14ac:dyDescent="0.2">
      <c r="A203" s="719"/>
      <c r="F203" s="717"/>
      <c r="G203" s="717"/>
      <c r="H203" s="717"/>
      <c r="I203" s="717"/>
      <c r="J203" s="717"/>
      <c r="K203" s="717"/>
      <c r="L203" s="717"/>
      <c r="M203" s="717"/>
      <c r="N203" s="717"/>
      <c r="O203" s="717"/>
      <c r="P203" s="717"/>
      <c r="Q203" s="717"/>
      <c r="R203" s="717"/>
      <c r="S203" s="717"/>
      <c r="T203" s="717"/>
      <c r="U203" s="717"/>
      <c r="V203" s="717"/>
      <c r="W203" s="717"/>
      <c r="X203" s="717"/>
      <c r="Y203" s="717"/>
      <c r="Z203" s="717"/>
      <c r="AA203" s="717"/>
      <c r="AB203" s="717"/>
      <c r="AC203" s="717"/>
      <c r="AD203" s="717"/>
      <c r="AE203" s="717"/>
      <c r="AF203" s="717"/>
    </row>
    <row r="204" spans="1:32" x14ac:dyDescent="0.2">
      <c r="A204" s="719"/>
      <c r="F204" s="717"/>
      <c r="G204" s="717"/>
      <c r="H204" s="717"/>
      <c r="I204" s="717"/>
      <c r="J204" s="717"/>
      <c r="K204" s="717"/>
      <c r="L204" s="717"/>
      <c r="M204" s="717"/>
      <c r="N204" s="717"/>
      <c r="O204" s="717"/>
      <c r="P204" s="717"/>
      <c r="Q204" s="717"/>
      <c r="R204" s="717"/>
      <c r="S204" s="717"/>
      <c r="T204" s="717"/>
      <c r="U204" s="717"/>
      <c r="V204" s="717"/>
      <c r="W204" s="717"/>
      <c r="X204" s="717"/>
      <c r="Y204" s="717"/>
      <c r="Z204" s="717"/>
      <c r="AA204" s="717"/>
      <c r="AB204" s="717"/>
      <c r="AC204" s="717"/>
      <c r="AD204" s="717"/>
      <c r="AE204" s="717"/>
      <c r="AF204" s="717"/>
    </row>
    <row r="205" spans="1:32" x14ac:dyDescent="0.2">
      <c r="A205" s="719"/>
      <c r="F205" s="717"/>
      <c r="G205" s="717"/>
      <c r="H205" s="717"/>
      <c r="I205" s="717"/>
      <c r="J205" s="717"/>
      <c r="K205" s="717"/>
      <c r="L205" s="717"/>
      <c r="M205" s="717"/>
      <c r="N205" s="717"/>
      <c r="O205" s="717"/>
      <c r="P205" s="717"/>
      <c r="Q205" s="717"/>
      <c r="R205" s="717"/>
      <c r="S205" s="717"/>
      <c r="T205" s="717"/>
      <c r="U205" s="717"/>
      <c r="V205" s="717"/>
      <c r="W205" s="717"/>
      <c r="X205" s="717"/>
      <c r="Y205" s="717"/>
      <c r="Z205" s="717"/>
      <c r="AA205" s="717"/>
      <c r="AB205" s="717"/>
      <c r="AC205" s="717"/>
      <c r="AD205" s="717"/>
      <c r="AE205" s="717"/>
      <c r="AF205" s="717"/>
    </row>
    <row r="206" spans="1:32" x14ac:dyDescent="0.2">
      <c r="A206" s="719"/>
      <c r="F206" s="717"/>
      <c r="G206" s="717"/>
      <c r="H206" s="717"/>
      <c r="I206" s="717"/>
      <c r="J206" s="717"/>
      <c r="K206" s="717"/>
      <c r="L206" s="717"/>
      <c r="M206" s="717"/>
      <c r="N206" s="717"/>
      <c r="O206" s="717"/>
      <c r="P206" s="717"/>
      <c r="Q206" s="717"/>
      <c r="R206" s="717"/>
      <c r="S206" s="717"/>
      <c r="T206" s="717"/>
      <c r="U206" s="717"/>
      <c r="V206" s="717"/>
      <c r="W206" s="717"/>
      <c r="X206" s="717"/>
      <c r="Y206" s="717"/>
      <c r="Z206" s="717"/>
      <c r="AA206" s="717"/>
      <c r="AB206" s="717"/>
      <c r="AC206" s="717"/>
      <c r="AD206" s="717"/>
      <c r="AE206" s="717"/>
      <c r="AF206" s="717"/>
    </row>
    <row r="207" spans="1:32" x14ac:dyDescent="0.2">
      <c r="A207" s="719"/>
      <c r="F207" s="717"/>
      <c r="G207" s="717"/>
      <c r="H207" s="717"/>
      <c r="I207" s="717"/>
      <c r="J207" s="717"/>
      <c r="K207" s="717"/>
      <c r="L207" s="717"/>
      <c r="M207" s="717"/>
      <c r="N207" s="717"/>
      <c r="O207" s="717"/>
      <c r="P207" s="717"/>
      <c r="Q207" s="717"/>
      <c r="R207" s="717"/>
      <c r="S207" s="717"/>
      <c r="T207" s="717"/>
      <c r="U207" s="717"/>
      <c r="V207" s="717"/>
      <c r="W207" s="717"/>
      <c r="X207" s="717"/>
      <c r="Y207" s="717"/>
      <c r="Z207" s="717"/>
      <c r="AA207" s="717"/>
      <c r="AB207" s="717"/>
      <c r="AC207" s="717"/>
      <c r="AD207" s="717"/>
      <c r="AE207" s="717"/>
      <c r="AF207" s="717"/>
    </row>
    <row r="208" spans="1:32" x14ac:dyDescent="0.2">
      <c r="A208" s="719"/>
      <c r="F208" s="717"/>
      <c r="G208" s="717"/>
      <c r="H208" s="717"/>
      <c r="I208" s="717"/>
      <c r="J208" s="717"/>
      <c r="K208" s="717"/>
      <c r="L208" s="717"/>
      <c r="M208" s="717"/>
      <c r="N208" s="717"/>
      <c r="O208" s="717"/>
      <c r="P208" s="717"/>
      <c r="Q208" s="717"/>
      <c r="R208" s="717"/>
      <c r="S208" s="717"/>
      <c r="T208" s="717"/>
      <c r="U208" s="717"/>
      <c r="V208" s="717"/>
      <c r="W208" s="717"/>
      <c r="X208" s="717"/>
      <c r="Y208" s="717"/>
      <c r="Z208" s="717"/>
      <c r="AA208" s="717"/>
      <c r="AB208" s="717"/>
      <c r="AC208" s="717"/>
      <c r="AD208" s="717"/>
      <c r="AE208" s="717"/>
      <c r="AF208" s="717"/>
    </row>
    <row r="209" spans="1:32" x14ac:dyDescent="0.2">
      <c r="A209" s="719"/>
      <c r="F209" s="717"/>
      <c r="G209" s="717"/>
      <c r="H209" s="717"/>
      <c r="I209" s="717"/>
      <c r="J209" s="717"/>
      <c r="K209" s="717"/>
      <c r="L209" s="717"/>
      <c r="M209" s="717"/>
      <c r="N209" s="717"/>
      <c r="O209" s="717"/>
      <c r="P209" s="717"/>
      <c r="Q209" s="717"/>
      <c r="R209" s="717"/>
      <c r="S209" s="717"/>
      <c r="T209" s="717"/>
      <c r="U209" s="717"/>
      <c r="V209" s="717"/>
      <c r="W209" s="717"/>
      <c r="X209" s="717"/>
      <c r="Y209" s="717"/>
      <c r="Z209" s="717"/>
      <c r="AA209" s="717"/>
      <c r="AB209" s="717"/>
      <c r="AC209" s="717"/>
      <c r="AD209" s="717"/>
      <c r="AE209" s="717"/>
      <c r="AF209" s="717"/>
    </row>
    <row r="210" spans="1:32" x14ac:dyDescent="0.2">
      <c r="A210" s="719"/>
      <c r="F210" s="717"/>
      <c r="G210" s="717"/>
      <c r="H210" s="717"/>
      <c r="I210" s="717"/>
      <c r="J210" s="717"/>
      <c r="K210" s="717"/>
      <c r="L210" s="717"/>
      <c r="M210" s="717"/>
      <c r="N210" s="717"/>
      <c r="O210" s="717"/>
      <c r="P210" s="717"/>
      <c r="Q210" s="717"/>
      <c r="R210" s="717"/>
      <c r="S210" s="717"/>
      <c r="T210" s="717"/>
      <c r="U210" s="717"/>
      <c r="V210" s="717"/>
      <c r="W210" s="717"/>
      <c r="X210" s="717"/>
      <c r="Y210" s="717"/>
      <c r="Z210" s="717"/>
      <c r="AA210" s="717"/>
      <c r="AB210" s="717"/>
      <c r="AC210" s="717"/>
      <c r="AD210" s="717"/>
      <c r="AE210" s="717"/>
      <c r="AF210" s="717"/>
    </row>
    <row r="211" spans="1:32" x14ac:dyDescent="0.2">
      <c r="A211" s="719"/>
      <c r="F211" s="717"/>
      <c r="G211" s="717"/>
      <c r="H211" s="717"/>
      <c r="I211" s="717"/>
      <c r="J211" s="717"/>
      <c r="K211" s="717"/>
      <c r="L211" s="717"/>
      <c r="M211" s="717"/>
      <c r="N211" s="717"/>
      <c r="O211" s="717"/>
      <c r="P211" s="717"/>
      <c r="Q211" s="717"/>
      <c r="R211" s="717"/>
      <c r="S211" s="717"/>
      <c r="T211" s="717"/>
      <c r="U211" s="717"/>
      <c r="V211" s="717"/>
      <c r="W211" s="717"/>
      <c r="X211" s="717"/>
      <c r="Y211" s="717"/>
      <c r="Z211" s="717"/>
      <c r="AA211" s="717"/>
      <c r="AB211" s="717"/>
      <c r="AC211" s="717"/>
      <c r="AD211" s="717"/>
      <c r="AE211" s="717"/>
      <c r="AF211" s="717"/>
    </row>
    <row r="212" spans="1:32" x14ac:dyDescent="0.2">
      <c r="A212" s="719"/>
      <c r="F212" s="717"/>
      <c r="G212" s="717"/>
      <c r="H212" s="717"/>
      <c r="I212" s="717"/>
      <c r="J212" s="717"/>
      <c r="K212" s="717"/>
      <c r="L212" s="717"/>
      <c r="M212" s="717"/>
      <c r="N212" s="717"/>
      <c r="O212" s="717"/>
      <c r="P212" s="717"/>
      <c r="Q212" s="717"/>
      <c r="R212" s="717"/>
      <c r="S212" s="717"/>
      <c r="T212" s="717"/>
      <c r="U212" s="717"/>
      <c r="V212" s="717"/>
      <c r="W212" s="717"/>
      <c r="X212" s="717"/>
      <c r="Y212" s="717"/>
      <c r="Z212" s="717"/>
      <c r="AA212" s="717"/>
      <c r="AB212" s="717"/>
      <c r="AC212" s="717"/>
      <c r="AD212" s="717"/>
      <c r="AE212" s="717"/>
      <c r="AF212" s="717"/>
    </row>
    <row r="213" spans="1:32" x14ac:dyDescent="0.2">
      <c r="A213" s="719"/>
      <c r="F213" s="717"/>
      <c r="G213" s="717"/>
      <c r="H213" s="717"/>
      <c r="I213" s="717"/>
      <c r="J213" s="717"/>
      <c r="K213" s="717"/>
      <c r="L213" s="717"/>
      <c r="M213" s="717"/>
      <c r="N213" s="717"/>
      <c r="O213" s="717"/>
      <c r="P213" s="717"/>
      <c r="Q213" s="717"/>
      <c r="R213" s="717"/>
      <c r="S213" s="717"/>
      <c r="T213" s="717"/>
      <c r="U213" s="717"/>
      <c r="V213" s="717"/>
      <c r="W213" s="717"/>
      <c r="X213" s="717"/>
      <c r="Y213" s="717"/>
      <c r="Z213" s="717"/>
      <c r="AA213" s="717"/>
      <c r="AB213" s="717"/>
      <c r="AC213" s="717"/>
      <c r="AD213" s="717"/>
      <c r="AE213" s="717"/>
      <c r="AF213" s="717"/>
    </row>
    <row r="214" spans="1:32" x14ac:dyDescent="0.2">
      <c r="A214" s="719"/>
      <c r="F214" s="717"/>
      <c r="G214" s="717"/>
      <c r="H214" s="717"/>
      <c r="I214" s="717"/>
      <c r="J214" s="717"/>
      <c r="K214" s="717"/>
      <c r="L214" s="717"/>
      <c r="M214" s="717"/>
      <c r="N214" s="717"/>
      <c r="O214" s="717"/>
      <c r="P214" s="717"/>
      <c r="Q214" s="717"/>
      <c r="R214" s="717"/>
      <c r="S214" s="717"/>
      <c r="T214" s="717"/>
      <c r="U214" s="717"/>
      <c r="V214" s="717"/>
      <c r="W214" s="717"/>
      <c r="X214" s="717"/>
      <c r="Y214" s="717"/>
      <c r="Z214" s="717"/>
      <c r="AA214" s="717"/>
      <c r="AB214" s="717"/>
      <c r="AC214" s="717"/>
      <c r="AD214" s="717"/>
      <c r="AE214" s="717"/>
      <c r="AF214" s="717"/>
    </row>
    <row r="215" spans="1:32" x14ac:dyDescent="0.2">
      <c r="A215" s="719"/>
      <c r="F215" s="717"/>
      <c r="G215" s="717"/>
      <c r="H215" s="717"/>
      <c r="I215" s="717"/>
      <c r="J215" s="717"/>
      <c r="K215" s="717"/>
      <c r="L215" s="717"/>
      <c r="M215" s="717"/>
      <c r="N215" s="717"/>
      <c r="O215" s="717"/>
      <c r="P215" s="717"/>
      <c r="Q215" s="717"/>
      <c r="R215" s="717"/>
      <c r="S215" s="717"/>
      <c r="T215" s="717"/>
      <c r="U215" s="717"/>
      <c r="V215" s="717"/>
      <c r="W215" s="717"/>
      <c r="X215" s="717"/>
      <c r="Y215" s="717"/>
      <c r="Z215" s="717"/>
      <c r="AA215" s="717"/>
      <c r="AB215" s="717"/>
      <c r="AC215" s="717"/>
      <c r="AD215" s="717"/>
      <c r="AE215" s="717"/>
      <c r="AF215" s="717"/>
    </row>
    <row r="216" spans="1:32" x14ac:dyDescent="0.2">
      <c r="A216" s="719"/>
      <c r="F216" s="717"/>
      <c r="G216" s="717"/>
      <c r="H216" s="717"/>
      <c r="I216" s="717"/>
      <c r="J216" s="717"/>
      <c r="K216" s="717"/>
      <c r="L216" s="717"/>
      <c r="M216" s="717"/>
      <c r="N216" s="717"/>
      <c r="O216" s="717"/>
      <c r="P216" s="717"/>
      <c r="Q216" s="717"/>
      <c r="R216" s="717"/>
      <c r="S216" s="717"/>
      <c r="T216" s="717"/>
      <c r="U216" s="717"/>
      <c r="V216" s="717"/>
      <c r="W216" s="717"/>
      <c r="X216" s="717"/>
      <c r="Y216" s="717"/>
      <c r="Z216" s="717"/>
      <c r="AA216" s="717"/>
      <c r="AB216" s="717"/>
      <c r="AC216" s="717"/>
      <c r="AD216" s="717"/>
      <c r="AE216" s="717"/>
      <c r="AF216" s="717"/>
    </row>
    <row r="217" spans="1:32" x14ac:dyDescent="0.2">
      <c r="A217" s="719"/>
      <c r="F217" s="717"/>
      <c r="G217" s="717"/>
      <c r="H217" s="717"/>
      <c r="I217" s="717"/>
      <c r="J217" s="717"/>
      <c r="K217" s="717"/>
      <c r="L217" s="717"/>
      <c r="M217" s="717"/>
      <c r="N217" s="717"/>
      <c r="O217" s="717"/>
      <c r="P217" s="717"/>
      <c r="Q217" s="717"/>
      <c r="R217" s="717"/>
      <c r="S217" s="717"/>
      <c r="T217" s="717"/>
      <c r="U217" s="717"/>
      <c r="V217" s="717"/>
      <c r="W217" s="717"/>
      <c r="X217" s="717"/>
      <c r="Y217" s="717"/>
      <c r="Z217" s="717"/>
      <c r="AA217" s="717"/>
      <c r="AB217" s="717"/>
      <c r="AC217" s="717"/>
      <c r="AD217" s="717"/>
      <c r="AE217" s="717"/>
      <c r="AF217" s="717"/>
    </row>
    <row r="218" spans="1:32" x14ac:dyDescent="0.2">
      <c r="A218" s="719"/>
      <c r="F218" s="717"/>
      <c r="G218" s="717"/>
      <c r="H218" s="717"/>
      <c r="I218" s="717"/>
      <c r="J218" s="717"/>
      <c r="K218" s="717"/>
      <c r="L218" s="717"/>
      <c r="M218" s="717"/>
      <c r="N218" s="717"/>
      <c r="O218" s="717"/>
      <c r="P218" s="717"/>
      <c r="Q218" s="717"/>
      <c r="R218" s="717"/>
      <c r="S218" s="717"/>
      <c r="T218" s="717"/>
      <c r="U218" s="717"/>
      <c r="V218" s="717"/>
      <c r="W218" s="717"/>
      <c r="X218" s="717"/>
      <c r="Y218" s="717"/>
      <c r="Z218" s="717"/>
      <c r="AA218" s="717"/>
      <c r="AB218" s="717"/>
      <c r="AC218" s="717"/>
      <c r="AD218" s="717"/>
      <c r="AE218" s="717"/>
      <c r="AF218" s="717"/>
    </row>
    <row r="219" spans="1:32" x14ac:dyDescent="0.2">
      <c r="A219" s="719"/>
      <c r="F219" s="717"/>
      <c r="G219" s="717"/>
      <c r="H219" s="717"/>
      <c r="I219" s="717"/>
      <c r="J219" s="717"/>
      <c r="K219" s="717"/>
      <c r="L219" s="717"/>
      <c r="M219" s="717"/>
      <c r="N219" s="717"/>
      <c r="O219" s="717"/>
      <c r="P219" s="717"/>
      <c r="Q219" s="717"/>
      <c r="R219" s="717"/>
      <c r="S219" s="717"/>
      <c r="T219" s="717"/>
      <c r="U219" s="717"/>
      <c r="V219" s="717"/>
      <c r="W219" s="717"/>
      <c r="X219" s="717"/>
      <c r="Y219" s="717"/>
      <c r="Z219" s="717"/>
      <c r="AA219" s="717"/>
      <c r="AB219" s="717"/>
      <c r="AC219" s="717"/>
      <c r="AD219" s="717"/>
      <c r="AE219" s="717"/>
      <c r="AF219" s="717"/>
    </row>
    <row r="220" spans="1:32" x14ac:dyDescent="0.2">
      <c r="A220" s="719"/>
      <c r="F220" s="717"/>
      <c r="G220" s="717"/>
      <c r="H220" s="717"/>
      <c r="I220" s="717"/>
      <c r="J220" s="717"/>
      <c r="K220" s="717"/>
      <c r="L220" s="717"/>
      <c r="M220" s="717"/>
      <c r="N220" s="717"/>
      <c r="O220" s="717"/>
      <c r="P220" s="717"/>
      <c r="Q220" s="717"/>
      <c r="R220" s="717"/>
      <c r="S220" s="717"/>
      <c r="T220" s="717"/>
      <c r="U220" s="717"/>
      <c r="V220" s="717"/>
      <c r="W220" s="717"/>
      <c r="X220" s="717"/>
      <c r="Y220" s="717"/>
      <c r="Z220" s="717"/>
      <c r="AA220" s="717"/>
      <c r="AB220" s="717"/>
      <c r="AC220" s="717"/>
      <c r="AD220" s="717"/>
      <c r="AE220" s="717"/>
      <c r="AF220" s="717"/>
    </row>
    <row r="221" spans="1:32" x14ac:dyDescent="0.2">
      <c r="A221" s="719"/>
      <c r="F221" s="717"/>
      <c r="G221" s="717"/>
      <c r="H221" s="717"/>
      <c r="I221" s="717"/>
      <c r="J221" s="717"/>
      <c r="K221" s="717"/>
      <c r="L221" s="717"/>
      <c r="M221" s="717"/>
      <c r="N221" s="717"/>
      <c r="O221" s="717"/>
      <c r="P221" s="717"/>
      <c r="Q221" s="717"/>
      <c r="R221" s="717"/>
      <c r="S221" s="717"/>
      <c r="T221" s="717"/>
      <c r="U221" s="717"/>
      <c r="V221" s="717"/>
      <c r="W221" s="717"/>
      <c r="X221" s="717"/>
      <c r="Y221" s="717"/>
      <c r="Z221" s="717"/>
      <c r="AA221" s="717"/>
      <c r="AB221" s="717"/>
      <c r="AC221" s="717"/>
      <c r="AD221" s="717"/>
      <c r="AE221" s="717"/>
      <c r="AF221" s="717"/>
    </row>
    <row r="222" spans="1:32" x14ac:dyDescent="0.2">
      <c r="A222" s="719"/>
      <c r="F222" s="717"/>
      <c r="G222" s="717"/>
      <c r="H222" s="717"/>
      <c r="I222" s="717"/>
      <c r="J222" s="717"/>
      <c r="K222" s="717"/>
      <c r="L222" s="717"/>
      <c r="M222" s="717"/>
      <c r="N222" s="717"/>
      <c r="O222" s="717"/>
      <c r="P222" s="717"/>
      <c r="Q222" s="717"/>
      <c r="R222" s="717"/>
      <c r="S222" s="717"/>
      <c r="T222" s="717"/>
      <c r="U222" s="717"/>
      <c r="V222" s="717"/>
      <c r="W222" s="717"/>
      <c r="X222" s="717"/>
      <c r="Y222" s="717"/>
      <c r="Z222" s="717"/>
      <c r="AA222" s="717"/>
      <c r="AB222" s="717"/>
      <c r="AC222" s="717"/>
      <c r="AD222" s="717"/>
      <c r="AE222" s="717"/>
      <c r="AF222" s="717"/>
    </row>
    <row r="223" spans="1:32" x14ac:dyDescent="0.2">
      <c r="A223" s="719"/>
      <c r="F223" s="717"/>
      <c r="G223" s="717"/>
      <c r="H223" s="717"/>
      <c r="I223" s="717"/>
      <c r="J223" s="717"/>
      <c r="K223" s="717"/>
      <c r="L223" s="717"/>
      <c r="M223" s="717"/>
      <c r="N223" s="717"/>
      <c r="O223" s="717"/>
      <c r="P223" s="717"/>
      <c r="Q223" s="717"/>
      <c r="R223" s="717"/>
      <c r="S223" s="717"/>
      <c r="T223" s="717"/>
      <c r="U223" s="717"/>
      <c r="V223" s="717"/>
      <c r="W223" s="717"/>
      <c r="X223" s="717"/>
      <c r="Y223" s="717"/>
      <c r="Z223" s="717"/>
      <c r="AA223" s="717"/>
      <c r="AB223" s="717"/>
      <c r="AC223" s="717"/>
      <c r="AD223" s="717"/>
      <c r="AE223" s="717"/>
      <c r="AF223" s="717"/>
    </row>
    <row r="224" spans="1:32" x14ac:dyDescent="0.2">
      <c r="A224" s="719"/>
      <c r="F224" s="717"/>
      <c r="G224" s="717"/>
      <c r="H224" s="717"/>
      <c r="I224" s="717"/>
      <c r="J224" s="717"/>
      <c r="K224" s="717"/>
      <c r="L224" s="717"/>
      <c r="M224" s="717"/>
      <c r="N224" s="717"/>
      <c r="O224" s="717"/>
      <c r="P224" s="717"/>
      <c r="Q224" s="717"/>
      <c r="R224" s="717"/>
      <c r="S224" s="717"/>
      <c r="T224" s="717"/>
      <c r="U224" s="717"/>
      <c r="V224" s="717"/>
      <c r="W224" s="717"/>
      <c r="X224" s="717"/>
      <c r="Y224" s="717"/>
      <c r="Z224" s="717"/>
      <c r="AA224" s="717"/>
      <c r="AB224" s="717"/>
      <c r="AC224" s="717"/>
      <c r="AD224" s="717"/>
      <c r="AE224" s="717"/>
      <c r="AF224" s="717"/>
    </row>
    <row r="225" spans="1:32" x14ac:dyDescent="0.2">
      <c r="A225" s="719"/>
      <c r="F225" s="717"/>
      <c r="G225" s="717"/>
      <c r="H225" s="717"/>
      <c r="I225" s="717"/>
      <c r="J225" s="717"/>
      <c r="K225" s="717"/>
      <c r="L225" s="717"/>
      <c r="M225" s="717"/>
      <c r="N225" s="717"/>
      <c r="O225" s="717"/>
      <c r="P225" s="717"/>
      <c r="Q225" s="717"/>
      <c r="R225" s="717"/>
      <c r="S225" s="717"/>
      <c r="T225" s="717"/>
      <c r="U225" s="717"/>
      <c r="V225" s="717"/>
      <c r="W225" s="717"/>
      <c r="X225" s="717"/>
      <c r="Y225" s="717"/>
      <c r="Z225" s="717"/>
      <c r="AA225" s="717"/>
      <c r="AB225" s="717"/>
      <c r="AC225" s="717"/>
      <c r="AD225" s="717"/>
      <c r="AE225" s="717"/>
      <c r="AF225" s="717"/>
    </row>
    <row r="226" spans="1:32" x14ac:dyDescent="0.2">
      <c r="A226" s="719"/>
      <c r="F226" s="717"/>
      <c r="G226" s="717"/>
      <c r="H226" s="717"/>
      <c r="I226" s="717"/>
      <c r="J226" s="717"/>
      <c r="K226" s="717"/>
      <c r="L226" s="717"/>
      <c r="M226" s="717"/>
      <c r="N226" s="717"/>
      <c r="O226" s="717"/>
      <c r="P226" s="717"/>
      <c r="Q226" s="717"/>
      <c r="R226" s="717"/>
      <c r="S226" s="717"/>
      <c r="T226" s="717"/>
      <c r="U226" s="717"/>
      <c r="V226" s="717"/>
      <c r="W226" s="717"/>
      <c r="X226" s="717"/>
      <c r="Y226" s="717"/>
      <c r="Z226" s="717"/>
      <c r="AA226" s="717"/>
      <c r="AB226" s="717"/>
      <c r="AC226" s="717"/>
      <c r="AD226" s="717"/>
      <c r="AE226" s="717"/>
      <c r="AF226" s="717"/>
    </row>
    <row r="227" spans="1:32" x14ac:dyDescent="0.2">
      <c r="A227" s="719"/>
      <c r="F227" s="717"/>
      <c r="G227" s="717"/>
      <c r="H227" s="717"/>
      <c r="I227" s="717"/>
      <c r="J227" s="717"/>
      <c r="K227" s="717"/>
      <c r="L227" s="717"/>
      <c r="M227" s="717"/>
      <c r="N227" s="717"/>
      <c r="O227" s="717"/>
      <c r="P227" s="717"/>
      <c r="Q227" s="717"/>
      <c r="R227" s="717"/>
      <c r="S227" s="717"/>
      <c r="T227" s="717"/>
      <c r="U227" s="717"/>
      <c r="V227" s="717"/>
      <c r="W227" s="717"/>
      <c r="X227" s="717"/>
      <c r="Y227" s="717"/>
      <c r="Z227" s="717"/>
      <c r="AA227" s="717"/>
      <c r="AB227" s="717"/>
      <c r="AC227" s="717"/>
      <c r="AD227" s="717"/>
      <c r="AE227" s="717"/>
      <c r="AF227" s="717"/>
    </row>
    <row r="228" spans="1:32" x14ac:dyDescent="0.2">
      <c r="A228" s="719"/>
      <c r="F228" s="717"/>
      <c r="G228" s="717"/>
      <c r="H228" s="717"/>
      <c r="I228" s="717"/>
      <c r="J228" s="717"/>
      <c r="K228" s="717"/>
      <c r="L228" s="717"/>
      <c r="M228" s="717"/>
      <c r="N228" s="717"/>
      <c r="O228" s="717"/>
      <c r="P228" s="717"/>
      <c r="Q228" s="717"/>
      <c r="R228" s="717"/>
      <c r="S228" s="717"/>
      <c r="T228" s="717"/>
      <c r="U228" s="717"/>
      <c r="V228" s="717"/>
      <c r="W228" s="717"/>
      <c r="X228" s="717"/>
      <c r="Y228" s="717"/>
      <c r="Z228" s="717"/>
      <c r="AA228" s="717"/>
      <c r="AB228" s="717"/>
      <c r="AC228" s="717"/>
      <c r="AD228" s="717"/>
      <c r="AE228" s="717"/>
      <c r="AF228" s="717"/>
    </row>
    <row r="229" spans="1:32" x14ac:dyDescent="0.2">
      <c r="A229" s="719"/>
      <c r="F229" s="717"/>
      <c r="G229" s="717"/>
      <c r="H229" s="717"/>
      <c r="I229" s="717"/>
      <c r="J229" s="717"/>
      <c r="K229" s="717"/>
      <c r="L229" s="717"/>
      <c r="M229" s="717"/>
      <c r="N229" s="717"/>
      <c r="O229" s="717"/>
      <c r="P229" s="717"/>
      <c r="Q229" s="717"/>
      <c r="R229" s="717"/>
      <c r="S229" s="717"/>
      <c r="T229" s="717"/>
      <c r="U229" s="717"/>
      <c r="V229" s="717"/>
      <c r="W229" s="717"/>
      <c r="X229" s="717"/>
      <c r="Y229" s="717"/>
      <c r="Z229" s="717"/>
      <c r="AA229" s="717"/>
      <c r="AB229" s="717"/>
      <c r="AC229" s="717"/>
      <c r="AD229" s="717"/>
      <c r="AE229" s="717"/>
      <c r="AF229" s="717"/>
    </row>
    <row r="230" spans="1:32" x14ac:dyDescent="0.2">
      <c r="A230" s="719"/>
      <c r="F230" s="717"/>
      <c r="G230" s="717"/>
      <c r="H230" s="717"/>
      <c r="I230" s="717"/>
      <c r="J230" s="717"/>
      <c r="K230" s="717"/>
      <c r="L230" s="717"/>
      <c r="M230" s="717"/>
      <c r="N230" s="717"/>
      <c r="O230" s="717"/>
      <c r="P230" s="717"/>
      <c r="Q230" s="717"/>
      <c r="R230" s="717"/>
      <c r="S230" s="717"/>
      <c r="T230" s="717"/>
      <c r="U230" s="717"/>
      <c r="V230" s="717"/>
      <c r="W230" s="717"/>
      <c r="X230" s="717"/>
      <c r="Y230" s="717"/>
      <c r="Z230" s="717"/>
      <c r="AA230" s="717"/>
      <c r="AB230" s="717"/>
      <c r="AC230" s="717"/>
      <c r="AD230" s="717"/>
      <c r="AE230" s="717"/>
      <c r="AF230" s="717"/>
    </row>
    <row r="231" spans="1:32" x14ac:dyDescent="0.2">
      <c r="A231" s="719"/>
      <c r="F231" s="717"/>
      <c r="G231" s="717"/>
      <c r="H231" s="717"/>
      <c r="I231" s="717"/>
      <c r="J231" s="717"/>
      <c r="K231" s="717"/>
      <c r="L231" s="717"/>
      <c r="M231" s="717"/>
      <c r="N231" s="717"/>
      <c r="O231" s="717"/>
      <c r="P231" s="717"/>
      <c r="Q231" s="717"/>
      <c r="R231" s="717"/>
      <c r="S231" s="717"/>
      <c r="T231" s="717"/>
      <c r="U231" s="717"/>
      <c r="V231" s="717"/>
      <c r="W231" s="717"/>
      <c r="X231" s="717"/>
      <c r="Y231" s="717"/>
      <c r="Z231" s="717"/>
      <c r="AA231" s="717"/>
      <c r="AB231" s="717"/>
      <c r="AC231" s="717"/>
      <c r="AD231" s="717"/>
      <c r="AE231" s="717"/>
      <c r="AF231" s="717"/>
    </row>
    <row r="232" spans="1:32" x14ac:dyDescent="0.2">
      <c r="A232" s="719"/>
      <c r="F232" s="717"/>
      <c r="G232" s="717"/>
      <c r="H232" s="717"/>
      <c r="I232" s="717"/>
      <c r="J232" s="717"/>
      <c r="K232" s="717"/>
      <c r="L232" s="717"/>
      <c r="M232" s="717"/>
      <c r="N232" s="717"/>
      <c r="O232" s="717"/>
      <c r="P232" s="717"/>
      <c r="Q232" s="717"/>
      <c r="R232" s="717"/>
      <c r="S232" s="717"/>
      <c r="T232" s="717"/>
      <c r="U232" s="717"/>
      <c r="V232" s="717"/>
      <c r="W232" s="717"/>
      <c r="X232" s="717"/>
      <c r="Y232" s="717"/>
      <c r="Z232" s="717"/>
      <c r="AA232" s="717"/>
      <c r="AB232" s="717"/>
      <c r="AC232" s="717"/>
      <c r="AD232" s="717"/>
      <c r="AE232" s="717"/>
      <c r="AF232" s="717"/>
    </row>
    <row r="233" spans="1:32" x14ac:dyDescent="0.2">
      <c r="A233" s="719"/>
      <c r="F233" s="717"/>
      <c r="G233" s="717"/>
      <c r="H233" s="717"/>
      <c r="I233" s="717"/>
      <c r="J233" s="717"/>
      <c r="K233" s="717"/>
      <c r="L233" s="717"/>
      <c r="M233" s="717"/>
      <c r="N233" s="717"/>
      <c r="O233" s="717"/>
      <c r="P233" s="717"/>
      <c r="Q233" s="717"/>
      <c r="R233" s="717"/>
      <c r="S233" s="717"/>
      <c r="T233" s="717"/>
      <c r="U233" s="717"/>
      <c r="V233" s="717"/>
      <c r="W233" s="717"/>
      <c r="X233" s="717"/>
      <c r="Y233" s="717"/>
      <c r="Z233" s="717"/>
      <c r="AA233" s="717"/>
      <c r="AB233" s="717"/>
      <c r="AC233" s="717"/>
      <c r="AD233" s="717"/>
      <c r="AE233" s="717"/>
      <c r="AF233" s="717"/>
    </row>
    <row r="234" spans="1:32" x14ac:dyDescent="0.2">
      <c r="A234" s="719"/>
      <c r="F234" s="717"/>
      <c r="G234" s="717"/>
      <c r="H234" s="717"/>
      <c r="I234" s="717"/>
      <c r="J234" s="717"/>
      <c r="K234" s="717"/>
      <c r="L234" s="717"/>
      <c r="M234" s="717"/>
      <c r="N234" s="717"/>
      <c r="O234" s="717"/>
      <c r="P234" s="717"/>
      <c r="Q234" s="717"/>
      <c r="R234" s="717"/>
      <c r="S234" s="717"/>
      <c r="T234" s="717"/>
      <c r="U234" s="717"/>
      <c r="V234" s="717"/>
      <c r="W234" s="717"/>
      <c r="X234" s="717"/>
      <c r="Y234" s="717"/>
      <c r="Z234" s="717"/>
      <c r="AA234" s="717"/>
      <c r="AB234" s="717"/>
      <c r="AC234" s="717"/>
      <c r="AD234" s="717"/>
      <c r="AE234" s="717"/>
      <c r="AF234" s="717"/>
    </row>
    <row r="235" spans="1:32" x14ac:dyDescent="0.2">
      <c r="A235" s="719"/>
      <c r="F235" s="717"/>
      <c r="G235" s="717"/>
      <c r="H235" s="717"/>
      <c r="I235" s="717"/>
      <c r="J235" s="717"/>
      <c r="K235" s="717"/>
      <c r="L235" s="717"/>
      <c r="M235" s="717"/>
      <c r="N235" s="717"/>
      <c r="O235" s="717"/>
      <c r="P235" s="717"/>
      <c r="Q235" s="717"/>
      <c r="R235" s="717"/>
      <c r="S235" s="717"/>
      <c r="T235" s="717"/>
      <c r="U235" s="717"/>
      <c r="V235" s="717"/>
      <c r="W235" s="717"/>
      <c r="X235" s="717"/>
      <c r="Y235" s="717"/>
      <c r="Z235" s="717"/>
      <c r="AA235" s="717"/>
      <c r="AB235" s="717"/>
      <c r="AC235" s="717"/>
      <c r="AD235" s="717"/>
      <c r="AE235" s="717"/>
      <c r="AF235" s="717"/>
    </row>
    <row r="236" spans="1:32" x14ac:dyDescent="0.2">
      <c r="A236" s="719"/>
      <c r="F236" s="717"/>
      <c r="G236" s="717"/>
      <c r="H236" s="717"/>
      <c r="I236" s="717"/>
      <c r="J236" s="717"/>
      <c r="K236" s="717"/>
      <c r="L236" s="717"/>
      <c r="M236" s="717"/>
      <c r="N236" s="717"/>
      <c r="O236" s="717"/>
      <c r="P236" s="717"/>
      <c r="Q236" s="717"/>
      <c r="R236" s="717"/>
      <c r="S236" s="717"/>
      <c r="T236" s="717"/>
      <c r="U236" s="717"/>
      <c r="V236" s="717"/>
      <c r="W236" s="717"/>
      <c r="X236" s="717"/>
      <c r="Y236" s="717"/>
      <c r="Z236" s="717"/>
      <c r="AA236" s="717"/>
      <c r="AB236" s="717"/>
      <c r="AC236" s="717"/>
      <c r="AD236" s="717"/>
      <c r="AE236" s="717"/>
      <c r="AF236" s="717"/>
    </row>
    <row r="237" spans="1:32" x14ac:dyDescent="0.2">
      <c r="A237" s="719"/>
      <c r="F237" s="717"/>
      <c r="G237" s="717"/>
      <c r="H237" s="717"/>
      <c r="I237" s="717"/>
      <c r="J237" s="717"/>
      <c r="K237" s="717"/>
      <c r="L237" s="717"/>
      <c r="M237" s="717"/>
      <c r="N237" s="717"/>
      <c r="O237" s="717"/>
      <c r="P237" s="717"/>
      <c r="Q237" s="717"/>
      <c r="R237" s="717"/>
      <c r="S237" s="717"/>
      <c r="T237" s="717"/>
      <c r="U237" s="717"/>
      <c r="V237" s="717"/>
      <c r="W237" s="717"/>
      <c r="X237" s="717"/>
      <c r="Y237" s="717"/>
      <c r="Z237" s="717"/>
      <c r="AA237" s="717"/>
      <c r="AB237" s="717"/>
      <c r="AC237" s="717"/>
      <c r="AD237" s="717"/>
      <c r="AE237" s="717"/>
      <c r="AF237" s="717"/>
    </row>
    <row r="238" spans="1:32" x14ac:dyDescent="0.2">
      <c r="A238" s="719"/>
      <c r="F238" s="717"/>
      <c r="G238" s="717"/>
      <c r="H238" s="717"/>
      <c r="I238" s="717"/>
      <c r="J238" s="717"/>
      <c r="K238" s="717"/>
      <c r="L238" s="717"/>
      <c r="M238" s="717"/>
      <c r="N238" s="717"/>
      <c r="O238" s="717"/>
      <c r="P238" s="717"/>
      <c r="Q238" s="717"/>
      <c r="R238" s="717"/>
      <c r="S238" s="717"/>
      <c r="T238" s="717"/>
      <c r="U238" s="717"/>
      <c r="V238" s="717"/>
      <c r="W238" s="717"/>
      <c r="X238" s="717"/>
      <c r="Y238" s="717"/>
      <c r="Z238" s="717"/>
      <c r="AA238" s="717"/>
      <c r="AB238" s="717"/>
      <c r="AC238" s="717"/>
      <c r="AD238" s="717"/>
      <c r="AE238" s="717"/>
      <c r="AF238" s="717"/>
    </row>
    <row r="239" spans="1:32" x14ac:dyDescent="0.2">
      <c r="A239" s="719"/>
      <c r="F239" s="717"/>
      <c r="G239" s="717"/>
      <c r="H239" s="717"/>
      <c r="I239" s="717"/>
      <c r="J239" s="717"/>
      <c r="K239" s="717"/>
      <c r="L239" s="717"/>
      <c r="M239" s="717"/>
      <c r="N239" s="717"/>
      <c r="O239" s="717"/>
      <c r="P239" s="717"/>
      <c r="Q239" s="717"/>
      <c r="R239" s="717"/>
      <c r="S239" s="717"/>
      <c r="T239" s="717"/>
      <c r="U239" s="717"/>
      <c r="V239" s="717"/>
      <c r="W239" s="717"/>
      <c r="X239" s="717"/>
      <c r="Y239" s="717"/>
      <c r="Z239" s="717"/>
      <c r="AA239" s="717"/>
      <c r="AB239" s="717"/>
      <c r="AC239" s="717"/>
      <c r="AD239" s="717"/>
      <c r="AE239" s="717"/>
      <c r="AF239" s="717"/>
    </row>
    <row r="240" spans="1:32" x14ac:dyDescent="0.2">
      <c r="A240" s="719"/>
      <c r="F240" s="717"/>
      <c r="G240" s="717"/>
      <c r="H240" s="717"/>
      <c r="I240" s="717"/>
      <c r="J240" s="717"/>
      <c r="K240" s="717"/>
      <c r="L240" s="717"/>
      <c r="M240" s="717"/>
      <c r="N240" s="717"/>
      <c r="O240" s="717"/>
      <c r="P240" s="717"/>
      <c r="Q240" s="717"/>
      <c r="R240" s="717"/>
      <c r="S240" s="717"/>
      <c r="T240" s="717"/>
      <c r="U240" s="717"/>
      <c r="V240" s="717"/>
      <c r="W240" s="717"/>
      <c r="X240" s="717"/>
      <c r="Y240" s="717"/>
      <c r="Z240" s="717"/>
      <c r="AA240" s="717"/>
      <c r="AB240" s="717"/>
      <c r="AC240" s="717"/>
      <c r="AD240" s="717"/>
      <c r="AE240" s="717"/>
      <c r="AF240" s="717"/>
    </row>
    <row r="241" spans="1:32" x14ac:dyDescent="0.2">
      <c r="A241" s="719"/>
      <c r="F241" s="717"/>
      <c r="G241" s="717"/>
      <c r="H241" s="717"/>
      <c r="I241" s="717"/>
      <c r="J241" s="717"/>
      <c r="K241" s="717"/>
      <c r="L241" s="717"/>
      <c r="M241" s="717"/>
      <c r="N241" s="717"/>
      <c r="O241" s="717"/>
      <c r="P241" s="717"/>
      <c r="Q241" s="717"/>
      <c r="R241" s="717"/>
      <c r="S241" s="717"/>
      <c r="T241" s="717"/>
      <c r="U241" s="717"/>
      <c r="V241" s="717"/>
      <c r="W241" s="717"/>
      <c r="X241" s="717"/>
      <c r="Y241" s="717"/>
      <c r="Z241" s="717"/>
      <c r="AA241" s="717"/>
      <c r="AB241" s="717"/>
      <c r="AC241" s="717"/>
      <c r="AD241" s="717"/>
      <c r="AE241" s="717"/>
      <c r="AF241" s="717"/>
    </row>
  </sheetData>
  <mergeCells count="7">
    <mergeCell ref="A6:A11"/>
    <mergeCell ref="B6:B11"/>
    <mergeCell ref="C6:E6"/>
    <mergeCell ref="F6:F11"/>
    <mergeCell ref="C7:C11"/>
    <mergeCell ref="D7:D11"/>
    <mergeCell ref="E7:E11"/>
  </mergeCells>
  <pageMargins left="2.0472440944881889" right="0.98425196850393704" top="0.78740157480314965" bottom="0.78740157480314965" header="0.51181102362204722" footer="0.51181102362204722"/>
  <pageSetup paperSize="9" scale="45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3:T309"/>
  <sheetViews>
    <sheetView showGridLines="0" zoomScale="90" zoomScaleNormal="90" workbookViewId="0">
      <selection activeCell="B15" sqref="B15"/>
    </sheetView>
  </sheetViews>
  <sheetFormatPr defaultColWidth="8.85546875" defaultRowHeight="12.75" x14ac:dyDescent="0.2"/>
  <cols>
    <col min="1" max="1" width="51.28515625" style="700" customWidth="1"/>
    <col min="2" max="2" width="23" style="700" customWidth="1"/>
    <col min="3" max="3" width="18.5703125" style="700" customWidth="1"/>
    <col min="4" max="4" width="21.5703125" style="700" customWidth="1"/>
    <col min="5" max="5" width="20.42578125" style="700" customWidth="1"/>
    <col min="6" max="6" width="44.42578125" style="993" customWidth="1"/>
    <col min="7" max="16384" width="8.85546875" style="700"/>
  </cols>
  <sheetData>
    <row r="3" spans="1:20" s="799" customFormat="1" ht="18" customHeight="1" x14ac:dyDescent="0.3">
      <c r="A3" s="877" t="s">
        <v>509</v>
      </c>
      <c r="F3" s="994"/>
    </row>
    <row r="4" spans="1:20" s="799" customFormat="1" ht="21.75" customHeight="1" x14ac:dyDescent="0.3">
      <c r="A4" s="995" t="s">
        <v>510</v>
      </c>
      <c r="F4" s="995"/>
    </row>
    <row r="5" spans="1:20" s="704" customFormat="1" ht="15" customHeight="1" x14ac:dyDescent="0.3">
      <c r="A5" s="703"/>
      <c r="F5" s="983"/>
    </row>
    <row r="6" spans="1:20" s="704" customFormat="1" ht="15" customHeight="1" x14ac:dyDescent="0.3">
      <c r="A6" s="703"/>
      <c r="F6" s="983"/>
    </row>
    <row r="7" spans="1:20" s="704" customFormat="1" ht="9" customHeight="1" x14ac:dyDescent="0.2">
      <c r="F7" s="984"/>
    </row>
    <row r="8" spans="1:20" s="717" customFormat="1" ht="15" customHeight="1" x14ac:dyDescent="0.25">
      <c r="A8" s="721" t="s">
        <v>2</v>
      </c>
      <c r="B8" s="719"/>
      <c r="C8" s="719"/>
      <c r="D8" s="719"/>
      <c r="E8" s="719"/>
      <c r="F8" s="985" t="s">
        <v>4</v>
      </c>
    </row>
    <row r="9" spans="1:20" s="717" customFormat="1" ht="24.75" customHeight="1" x14ac:dyDescent="0.2">
      <c r="A9" s="1058" t="s">
        <v>365</v>
      </c>
      <c r="B9" s="1068" t="s">
        <v>571</v>
      </c>
      <c r="C9" s="1071" t="s">
        <v>572</v>
      </c>
      <c r="D9" s="1072"/>
      <c r="E9" s="1073"/>
      <c r="F9" s="1065" t="s">
        <v>366</v>
      </c>
      <c r="G9" s="719"/>
      <c r="H9" s="719"/>
      <c r="I9" s="719"/>
      <c r="J9" s="719"/>
      <c r="K9" s="719"/>
      <c r="L9" s="719"/>
      <c r="M9" s="719"/>
      <c r="N9" s="719"/>
      <c r="O9" s="719"/>
      <c r="P9" s="719"/>
      <c r="Q9" s="719"/>
      <c r="R9" s="719"/>
      <c r="S9" s="719"/>
      <c r="T9" s="719"/>
    </row>
    <row r="10" spans="1:20" s="717" customFormat="1" ht="20.100000000000001" customHeight="1" x14ac:dyDescent="0.2">
      <c r="A10" s="1081"/>
      <c r="B10" s="1069"/>
      <c r="C10" s="1068" t="s">
        <v>585</v>
      </c>
      <c r="D10" s="1068" t="s">
        <v>574</v>
      </c>
      <c r="E10" s="1068" t="s">
        <v>586</v>
      </c>
      <c r="F10" s="1086"/>
      <c r="G10" s="719"/>
      <c r="H10" s="719"/>
      <c r="I10" s="719"/>
      <c r="J10" s="719"/>
      <c r="K10" s="719"/>
      <c r="L10" s="719"/>
      <c r="M10" s="719"/>
      <c r="N10" s="719"/>
      <c r="O10" s="719"/>
      <c r="P10" s="719"/>
      <c r="Q10" s="719"/>
      <c r="R10" s="719"/>
      <c r="S10" s="719"/>
      <c r="T10" s="719"/>
    </row>
    <row r="11" spans="1:20" s="717" customFormat="1" ht="20.100000000000001" customHeight="1" x14ac:dyDescent="0.2">
      <c r="A11" s="1081"/>
      <c r="B11" s="1069"/>
      <c r="C11" s="1069"/>
      <c r="D11" s="1069"/>
      <c r="E11" s="1069"/>
      <c r="F11" s="1086"/>
      <c r="G11" s="719"/>
      <c r="H11" s="719"/>
      <c r="I11" s="719"/>
      <c r="J11" s="719"/>
      <c r="K11" s="719"/>
      <c r="L11" s="719"/>
      <c r="M11" s="719"/>
      <c r="N11" s="719"/>
      <c r="O11" s="719"/>
      <c r="P11" s="719"/>
      <c r="Q11" s="719"/>
      <c r="R11" s="719"/>
      <c r="S11" s="719"/>
      <c r="T11" s="719"/>
    </row>
    <row r="12" spans="1:20" s="717" customFormat="1" ht="20.100000000000001" customHeight="1" x14ac:dyDescent="0.2">
      <c r="A12" s="1081"/>
      <c r="B12" s="1069"/>
      <c r="C12" s="1069"/>
      <c r="D12" s="1069"/>
      <c r="E12" s="1069"/>
      <c r="F12" s="1086"/>
      <c r="G12" s="719"/>
      <c r="H12" s="719"/>
      <c r="I12" s="719"/>
      <c r="J12" s="719"/>
      <c r="K12" s="719"/>
      <c r="L12" s="719"/>
      <c r="M12" s="719"/>
      <c r="N12" s="719"/>
      <c r="O12" s="719"/>
      <c r="P12" s="719"/>
      <c r="Q12" s="719"/>
      <c r="R12" s="719"/>
      <c r="S12" s="719"/>
      <c r="T12" s="719"/>
    </row>
    <row r="13" spans="1:20" s="717" customFormat="1" ht="20.100000000000001" customHeight="1" x14ac:dyDescent="0.2">
      <c r="A13" s="1081"/>
      <c r="B13" s="1069"/>
      <c r="C13" s="1069"/>
      <c r="D13" s="1069"/>
      <c r="E13" s="1069"/>
      <c r="F13" s="1086"/>
      <c r="G13" s="719"/>
      <c r="H13" s="719"/>
      <c r="I13" s="719"/>
      <c r="J13" s="719"/>
      <c r="K13" s="719"/>
      <c r="L13" s="719"/>
      <c r="M13" s="719"/>
      <c r="N13" s="719"/>
      <c r="O13" s="719"/>
      <c r="P13" s="719"/>
      <c r="Q13" s="719"/>
      <c r="R13" s="719"/>
      <c r="S13" s="719"/>
      <c r="T13" s="719"/>
    </row>
    <row r="14" spans="1:20" s="717" customFormat="1" ht="20.100000000000001" customHeight="1" x14ac:dyDescent="0.2">
      <c r="A14" s="1081"/>
      <c r="B14" s="1070"/>
      <c r="C14" s="1070"/>
      <c r="D14" s="1070"/>
      <c r="E14" s="1070"/>
      <c r="F14" s="1086"/>
      <c r="G14" s="719"/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</row>
    <row r="15" spans="1:20" s="717" customFormat="1" ht="20.100000000000001" customHeight="1" x14ac:dyDescent="0.2">
      <c r="A15" s="800" t="s">
        <v>190</v>
      </c>
      <c r="B15" s="770">
        <v>344848</v>
      </c>
      <c r="C15" s="770">
        <v>128685</v>
      </c>
      <c r="D15" s="770">
        <v>187012</v>
      </c>
      <c r="E15" s="770">
        <v>29152</v>
      </c>
      <c r="F15" s="996" t="s">
        <v>511</v>
      </c>
      <c r="G15" s="719"/>
      <c r="H15" s="719"/>
      <c r="I15" s="719"/>
      <c r="J15" s="719"/>
      <c r="K15" s="719"/>
      <c r="L15" s="719"/>
      <c r="M15" s="719"/>
      <c r="N15" s="719"/>
      <c r="O15" s="719"/>
      <c r="P15" s="719"/>
      <c r="Q15" s="719"/>
      <c r="R15" s="719"/>
      <c r="S15" s="719"/>
      <c r="T15" s="719"/>
    </row>
    <row r="16" spans="1:20" s="717" customFormat="1" ht="20.100000000000001" customHeight="1" x14ac:dyDescent="0.2">
      <c r="A16" s="878" t="s">
        <v>191</v>
      </c>
      <c r="B16" s="830"/>
      <c r="C16" s="830"/>
      <c r="D16" s="879"/>
      <c r="E16" s="879"/>
      <c r="F16" s="997" t="s">
        <v>512</v>
      </c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</row>
    <row r="17" spans="1:20" s="717" customFormat="1" ht="20.100000000000001" customHeight="1" x14ac:dyDescent="0.2">
      <c r="A17" s="880" t="s">
        <v>513</v>
      </c>
      <c r="B17" s="829"/>
      <c r="C17" s="829"/>
      <c r="D17" s="881"/>
      <c r="E17" s="881"/>
      <c r="F17" s="998" t="s">
        <v>514</v>
      </c>
      <c r="G17" s="719"/>
      <c r="H17" s="719"/>
      <c r="I17" s="719"/>
      <c r="J17" s="719"/>
      <c r="K17" s="719"/>
      <c r="L17" s="719"/>
      <c r="M17" s="719"/>
      <c r="N17" s="719"/>
      <c r="O17" s="719"/>
      <c r="P17" s="719"/>
      <c r="Q17" s="719"/>
      <c r="R17" s="719"/>
      <c r="S17" s="719"/>
      <c r="T17" s="719"/>
    </row>
    <row r="18" spans="1:20" s="717" customFormat="1" ht="20.100000000000001" customHeight="1" x14ac:dyDescent="0.2">
      <c r="A18" s="878" t="s">
        <v>515</v>
      </c>
      <c r="B18" s="830"/>
      <c r="C18" s="830"/>
      <c r="D18" s="879"/>
      <c r="E18" s="879"/>
      <c r="F18" s="997" t="s">
        <v>516</v>
      </c>
      <c r="G18" s="719"/>
      <c r="H18" s="719"/>
      <c r="I18" s="719"/>
      <c r="J18" s="719"/>
      <c r="K18" s="719"/>
      <c r="L18" s="719"/>
      <c r="M18" s="719"/>
      <c r="N18" s="719"/>
      <c r="O18" s="719"/>
      <c r="P18" s="719"/>
      <c r="Q18" s="719"/>
      <c r="R18" s="719"/>
      <c r="S18" s="719"/>
      <c r="T18" s="719"/>
    </row>
    <row r="19" spans="1:20" s="717" customFormat="1" ht="20.100000000000001" customHeight="1" x14ac:dyDescent="0.2">
      <c r="A19" s="882" t="s">
        <v>517</v>
      </c>
      <c r="B19" s="829"/>
      <c r="C19" s="829"/>
      <c r="D19" s="881"/>
      <c r="E19" s="881"/>
      <c r="F19" s="999" t="s">
        <v>518</v>
      </c>
      <c r="G19" s="719"/>
      <c r="H19" s="719"/>
      <c r="I19" s="719"/>
      <c r="J19" s="719"/>
      <c r="K19" s="719"/>
      <c r="L19" s="719"/>
      <c r="M19" s="719"/>
      <c r="N19" s="719"/>
      <c r="O19" s="719"/>
      <c r="P19" s="719"/>
      <c r="Q19" s="719"/>
      <c r="R19" s="719"/>
      <c r="S19" s="719"/>
      <c r="T19" s="719"/>
    </row>
    <row r="20" spans="1:20" s="717" customFormat="1" ht="20.100000000000001" customHeight="1" x14ac:dyDescent="0.2">
      <c r="A20" s="883" t="s">
        <v>519</v>
      </c>
      <c r="B20" s="884"/>
      <c r="C20" s="884"/>
      <c r="D20" s="885"/>
      <c r="E20" s="885"/>
      <c r="F20" s="1000" t="s">
        <v>520</v>
      </c>
      <c r="G20" s="719"/>
      <c r="H20" s="719"/>
      <c r="I20" s="719"/>
      <c r="J20" s="719"/>
      <c r="K20" s="719"/>
      <c r="L20" s="719"/>
      <c r="M20" s="719"/>
      <c r="N20" s="719"/>
      <c r="O20" s="719"/>
      <c r="P20" s="719"/>
      <c r="Q20" s="719"/>
      <c r="R20" s="719"/>
      <c r="S20" s="719"/>
      <c r="T20" s="719"/>
    </row>
    <row r="21" spans="1:20" s="717" customFormat="1" ht="15" customHeight="1" x14ac:dyDescent="0.2">
      <c r="A21" s="886"/>
      <c r="B21" s="846"/>
      <c r="C21" s="846"/>
      <c r="D21" s="887"/>
      <c r="E21" s="887"/>
      <c r="F21" s="1001"/>
      <c r="G21" s="719"/>
      <c r="H21" s="719"/>
      <c r="I21" s="719"/>
      <c r="J21" s="719"/>
      <c r="K21" s="719"/>
      <c r="L21" s="719"/>
      <c r="M21" s="719"/>
      <c r="N21" s="719"/>
      <c r="O21" s="719"/>
      <c r="P21" s="719"/>
      <c r="Q21" s="719"/>
      <c r="R21" s="719"/>
      <c r="S21" s="719"/>
      <c r="T21" s="719"/>
    </row>
    <row r="22" spans="1:20" s="717" customFormat="1" ht="15" customHeight="1" x14ac:dyDescent="0.2">
      <c r="A22" s="886"/>
      <c r="B22" s="846"/>
      <c r="C22" s="846"/>
      <c r="D22" s="887"/>
      <c r="E22" s="887"/>
      <c r="F22" s="1001"/>
      <c r="G22" s="719"/>
      <c r="H22" s="719"/>
      <c r="I22" s="719"/>
      <c r="J22" s="719"/>
      <c r="K22" s="719"/>
      <c r="L22" s="719"/>
      <c r="M22" s="719"/>
      <c r="N22" s="719"/>
      <c r="O22" s="719"/>
      <c r="P22" s="719"/>
      <c r="Q22" s="719"/>
      <c r="R22" s="719"/>
      <c r="S22" s="719"/>
      <c r="T22" s="719"/>
    </row>
    <row r="23" spans="1:20" s="717" customFormat="1" ht="15" customHeight="1" x14ac:dyDescent="0.2">
      <c r="A23" s="886"/>
      <c r="B23" s="846"/>
      <c r="C23" s="846"/>
      <c r="D23" s="887"/>
      <c r="E23" s="887"/>
      <c r="F23" s="1001"/>
      <c r="G23" s="719"/>
      <c r="H23" s="719"/>
      <c r="I23" s="719"/>
      <c r="J23" s="719"/>
      <c r="K23" s="719"/>
      <c r="L23" s="719"/>
      <c r="M23" s="719"/>
      <c r="N23" s="719"/>
      <c r="O23" s="719"/>
      <c r="P23" s="719"/>
      <c r="Q23" s="719"/>
      <c r="R23" s="719"/>
      <c r="S23" s="719"/>
      <c r="T23" s="719"/>
    </row>
    <row r="24" spans="1:20" s="717" customFormat="1" ht="15" customHeight="1" x14ac:dyDescent="0.2">
      <c r="A24" s="886"/>
      <c r="B24" s="846"/>
      <c r="C24" s="846"/>
      <c r="D24" s="887"/>
      <c r="E24" s="887"/>
      <c r="F24" s="1001"/>
      <c r="G24" s="719"/>
      <c r="H24" s="719"/>
      <c r="I24" s="719"/>
      <c r="J24" s="719"/>
      <c r="K24" s="719"/>
      <c r="L24" s="719"/>
      <c r="M24" s="719"/>
      <c r="N24" s="719"/>
      <c r="O24" s="719"/>
      <c r="P24" s="719"/>
      <c r="Q24" s="719"/>
      <c r="R24" s="719"/>
      <c r="S24" s="719"/>
      <c r="T24" s="719"/>
    </row>
    <row r="25" spans="1:20" s="717" customFormat="1" ht="15" customHeight="1" x14ac:dyDescent="0.25">
      <c r="A25" s="888"/>
      <c r="B25" s="889"/>
      <c r="C25" s="889"/>
      <c r="D25" s="889"/>
      <c r="E25" s="889"/>
      <c r="F25" s="1002"/>
      <c r="G25" s="719"/>
      <c r="H25" s="719"/>
      <c r="I25" s="719"/>
      <c r="J25" s="719"/>
      <c r="K25" s="719"/>
      <c r="L25" s="719"/>
      <c r="M25" s="719"/>
      <c r="N25" s="719"/>
      <c r="O25" s="719"/>
      <c r="P25" s="719"/>
      <c r="Q25" s="719"/>
      <c r="R25" s="719"/>
      <c r="S25" s="719"/>
      <c r="T25" s="719"/>
    </row>
    <row r="26" spans="1:20" s="717" customFormat="1" ht="15" customHeight="1" x14ac:dyDescent="0.25">
      <c r="A26" s="721" t="s">
        <v>3</v>
      </c>
      <c r="B26" s="719"/>
      <c r="C26" s="719"/>
      <c r="D26" s="719"/>
      <c r="E26" s="719"/>
      <c r="F26" s="985" t="s">
        <v>5</v>
      </c>
      <c r="G26" s="719"/>
      <c r="H26" s="719"/>
      <c r="I26" s="719"/>
      <c r="J26" s="719"/>
      <c r="K26" s="719"/>
      <c r="L26" s="719"/>
      <c r="M26" s="719"/>
      <c r="N26" s="719"/>
      <c r="O26" s="719"/>
      <c r="P26" s="719"/>
      <c r="Q26" s="719"/>
      <c r="R26" s="719"/>
      <c r="S26" s="719"/>
      <c r="T26" s="719"/>
    </row>
    <row r="27" spans="1:20" s="717" customFormat="1" ht="20.100000000000001" customHeight="1" x14ac:dyDescent="0.2">
      <c r="A27" s="1058" t="s">
        <v>365</v>
      </c>
      <c r="B27" s="1068" t="s">
        <v>571</v>
      </c>
      <c r="C27" s="1071" t="s">
        <v>572</v>
      </c>
      <c r="D27" s="1072"/>
      <c r="E27" s="1073"/>
      <c r="F27" s="1065" t="s">
        <v>366</v>
      </c>
      <c r="G27" s="719"/>
      <c r="H27" s="719"/>
      <c r="I27" s="719"/>
      <c r="J27" s="719"/>
      <c r="K27" s="719"/>
      <c r="L27" s="719"/>
      <c r="M27" s="719"/>
      <c r="N27" s="719"/>
      <c r="O27" s="719"/>
      <c r="P27" s="719"/>
      <c r="Q27" s="719"/>
      <c r="R27" s="719"/>
      <c r="S27" s="719"/>
      <c r="T27" s="719"/>
    </row>
    <row r="28" spans="1:20" s="717" customFormat="1" ht="20.100000000000001" customHeight="1" x14ac:dyDescent="0.2">
      <c r="A28" s="1081"/>
      <c r="B28" s="1069"/>
      <c r="C28" s="1068" t="s">
        <v>585</v>
      </c>
      <c r="D28" s="1068" t="s">
        <v>574</v>
      </c>
      <c r="E28" s="1068" t="s">
        <v>586</v>
      </c>
      <c r="F28" s="1086"/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</row>
    <row r="29" spans="1:20" s="717" customFormat="1" ht="20.100000000000001" customHeight="1" x14ac:dyDescent="0.2">
      <c r="A29" s="1081"/>
      <c r="B29" s="1069"/>
      <c r="C29" s="1069"/>
      <c r="D29" s="1069"/>
      <c r="E29" s="1069"/>
      <c r="F29" s="1086"/>
      <c r="G29" s="719"/>
      <c r="H29" s="719"/>
      <c r="I29" s="719"/>
      <c r="J29" s="719"/>
      <c r="K29" s="719"/>
      <c r="L29" s="719"/>
      <c r="M29" s="719"/>
      <c r="N29" s="719"/>
      <c r="O29" s="719"/>
      <c r="P29" s="719"/>
      <c r="Q29" s="719"/>
      <c r="R29" s="719"/>
      <c r="S29" s="719"/>
      <c r="T29" s="719"/>
    </row>
    <row r="30" spans="1:20" s="717" customFormat="1" ht="20.100000000000001" customHeight="1" x14ac:dyDescent="0.2">
      <c r="A30" s="1081"/>
      <c r="B30" s="1069"/>
      <c r="C30" s="1069"/>
      <c r="D30" s="1069"/>
      <c r="E30" s="1069"/>
      <c r="F30" s="1086"/>
      <c r="G30" s="719"/>
      <c r="H30" s="719"/>
      <c r="I30" s="719"/>
      <c r="J30" s="719"/>
      <c r="K30" s="719"/>
      <c r="L30" s="719"/>
      <c r="M30" s="719"/>
      <c r="N30" s="719"/>
      <c r="O30" s="719"/>
      <c r="P30" s="719"/>
      <c r="Q30" s="719"/>
      <c r="R30" s="719"/>
      <c r="S30" s="719"/>
      <c r="T30" s="719"/>
    </row>
    <row r="31" spans="1:20" s="717" customFormat="1" ht="20.100000000000001" customHeight="1" x14ac:dyDescent="0.2">
      <c r="A31" s="1081"/>
      <c r="B31" s="1069"/>
      <c r="C31" s="1069"/>
      <c r="D31" s="1069"/>
      <c r="E31" s="1069"/>
      <c r="F31" s="1086"/>
      <c r="G31" s="719"/>
      <c r="H31" s="719"/>
      <c r="I31" s="719"/>
      <c r="J31" s="719"/>
      <c r="K31" s="719"/>
      <c r="L31" s="719"/>
      <c r="M31" s="719"/>
      <c r="N31" s="719"/>
      <c r="O31" s="719"/>
      <c r="P31" s="719"/>
      <c r="Q31" s="719"/>
      <c r="R31" s="719"/>
      <c r="S31" s="719"/>
      <c r="T31" s="719"/>
    </row>
    <row r="32" spans="1:20" s="717" customFormat="1" ht="20.100000000000001" customHeight="1" x14ac:dyDescent="0.2">
      <c r="A32" s="1082"/>
      <c r="B32" s="1070"/>
      <c r="C32" s="1070"/>
      <c r="D32" s="1070"/>
      <c r="E32" s="1070"/>
      <c r="F32" s="1087"/>
      <c r="G32" s="719"/>
      <c r="H32" s="719"/>
      <c r="I32" s="719"/>
      <c r="J32" s="719"/>
      <c r="K32" s="719"/>
      <c r="L32" s="719"/>
      <c r="M32" s="719"/>
      <c r="N32" s="719"/>
      <c r="O32" s="719"/>
      <c r="P32" s="719"/>
      <c r="Q32" s="719"/>
      <c r="R32" s="719"/>
      <c r="S32" s="719"/>
      <c r="T32" s="719"/>
    </row>
    <row r="33" spans="1:20" s="717" customFormat="1" ht="20.100000000000001" customHeight="1" x14ac:dyDescent="0.2">
      <c r="A33" s="800" t="s">
        <v>190</v>
      </c>
      <c r="B33" s="890"/>
      <c r="C33" s="891"/>
      <c r="D33" s="891"/>
      <c r="E33" s="891"/>
      <c r="F33" s="996" t="s">
        <v>511</v>
      </c>
      <c r="G33" s="719"/>
      <c r="H33" s="719"/>
      <c r="I33" s="719"/>
      <c r="J33" s="719"/>
      <c r="K33" s="719"/>
      <c r="L33" s="719"/>
      <c r="M33" s="719"/>
      <c r="N33" s="719"/>
      <c r="O33" s="719"/>
      <c r="P33" s="719"/>
      <c r="Q33" s="719"/>
      <c r="R33" s="719"/>
      <c r="S33" s="719"/>
      <c r="T33" s="719"/>
    </row>
    <row r="34" spans="1:20" s="717" customFormat="1" ht="20.100000000000001" customHeight="1" x14ac:dyDescent="0.2">
      <c r="A34" s="809" t="s">
        <v>191</v>
      </c>
      <c r="B34" s="853">
        <v>324731</v>
      </c>
      <c r="C34" s="853">
        <v>128193</v>
      </c>
      <c r="D34" s="853">
        <v>162828</v>
      </c>
      <c r="E34" s="853">
        <v>33710</v>
      </c>
      <c r="F34" s="997" t="s">
        <v>512</v>
      </c>
      <c r="G34" s="719"/>
      <c r="H34" s="719"/>
      <c r="I34" s="719"/>
      <c r="J34" s="719"/>
      <c r="K34" s="719"/>
      <c r="L34" s="719"/>
      <c r="M34" s="719"/>
      <c r="N34" s="719"/>
      <c r="O34" s="719"/>
      <c r="P34" s="719"/>
      <c r="Q34" s="719"/>
      <c r="R34" s="719"/>
      <c r="S34" s="719"/>
      <c r="T34" s="719"/>
    </row>
    <row r="35" spans="1:20" s="717" customFormat="1" ht="20.100000000000001" customHeight="1" x14ac:dyDescent="0.2">
      <c r="A35" s="805" t="s">
        <v>513</v>
      </c>
      <c r="B35" s="852">
        <v>177583</v>
      </c>
      <c r="C35" s="852">
        <v>33831</v>
      </c>
      <c r="D35" s="852">
        <v>110616</v>
      </c>
      <c r="E35" s="852">
        <v>33136</v>
      </c>
      <c r="F35" s="998" t="s">
        <v>514</v>
      </c>
      <c r="G35" s="719"/>
      <c r="H35" s="719"/>
      <c r="I35" s="719"/>
      <c r="J35" s="719"/>
      <c r="K35" s="719"/>
      <c r="L35" s="719"/>
      <c r="M35" s="719"/>
      <c r="N35" s="719"/>
      <c r="O35" s="719"/>
      <c r="P35" s="719"/>
      <c r="Q35" s="719"/>
      <c r="R35" s="719"/>
      <c r="S35" s="719"/>
      <c r="T35" s="719"/>
    </row>
    <row r="36" spans="1:20" s="717" customFormat="1" ht="20.100000000000001" customHeight="1" x14ac:dyDescent="0.2">
      <c r="A36" s="809" t="s">
        <v>515</v>
      </c>
      <c r="B36" s="853">
        <v>147148</v>
      </c>
      <c r="C36" s="853">
        <v>94362</v>
      </c>
      <c r="D36" s="853">
        <v>52212</v>
      </c>
      <c r="E36" s="853">
        <v>574</v>
      </c>
      <c r="F36" s="997" t="s">
        <v>516</v>
      </c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</row>
    <row r="37" spans="1:20" s="717" customFormat="1" ht="20.100000000000001" customHeight="1" x14ac:dyDescent="0.2">
      <c r="A37" s="892" t="s">
        <v>517</v>
      </c>
      <c r="B37" s="846"/>
      <c r="C37" s="881"/>
      <c r="D37" s="881"/>
      <c r="E37" s="881"/>
      <c r="F37" s="999" t="s">
        <v>518</v>
      </c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19"/>
      <c r="R37" s="719"/>
      <c r="S37" s="719"/>
      <c r="T37" s="719"/>
    </row>
    <row r="38" spans="1:20" s="717" customFormat="1" ht="20.100000000000001" customHeight="1" x14ac:dyDescent="0.2">
      <c r="A38" s="882" t="s">
        <v>521</v>
      </c>
      <c r="B38" s="881"/>
      <c r="C38" s="881"/>
      <c r="D38" s="881"/>
      <c r="E38" s="881"/>
      <c r="F38" s="999" t="s">
        <v>520</v>
      </c>
      <c r="G38" s="719"/>
      <c r="H38" s="719"/>
      <c r="I38" s="719"/>
      <c r="J38" s="719"/>
      <c r="K38" s="719"/>
      <c r="L38" s="719"/>
      <c r="M38" s="719"/>
      <c r="N38" s="719"/>
      <c r="O38" s="719"/>
      <c r="P38" s="719"/>
      <c r="Q38" s="719"/>
      <c r="R38" s="719"/>
      <c r="S38" s="719"/>
      <c r="T38" s="719"/>
    </row>
    <row r="39" spans="1:20" s="717" customFormat="1" ht="20.100000000000001" customHeight="1" x14ac:dyDescent="0.2">
      <c r="A39" s="893" t="s">
        <v>198</v>
      </c>
      <c r="B39" s="894">
        <v>20117</v>
      </c>
      <c r="C39" s="894">
        <v>492</v>
      </c>
      <c r="D39" s="894">
        <v>24184</v>
      </c>
      <c r="E39" s="894">
        <v>-4558</v>
      </c>
      <c r="F39" s="1003" t="s">
        <v>522</v>
      </c>
      <c r="G39" s="719"/>
      <c r="H39" s="719"/>
      <c r="I39" s="719"/>
      <c r="J39" s="719"/>
      <c r="K39" s="719"/>
      <c r="L39" s="719"/>
      <c r="M39" s="719"/>
      <c r="N39" s="719"/>
      <c r="O39" s="719"/>
      <c r="P39" s="719"/>
      <c r="Q39" s="719"/>
      <c r="R39" s="719"/>
      <c r="S39" s="719"/>
      <c r="T39" s="719"/>
    </row>
    <row r="40" spans="1:20" ht="12.95" customHeight="1" x14ac:dyDescent="0.2">
      <c r="A40" s="711"/>
      <c r="B40" s="706"/>
      <c r="C40" s="712"/>
      <c r="D40" s="712"/>
      <c r="E40" s="712"/>
      <c r="F40" s="1004"/>
      <c r="G40" s="705"/>
      <c r="H40" s="705"/>
      <c r="I40" s="705"/>
      <c r="J40" s="705"/>
      <c r="K40" s="705"/>
      <c r="L40" s="705"/>
      <c r="M40" s="705"/>
      <c r="N40" s="705"/>
      <c r="O40" s="705"/>
      <c r="P40" s="705"/>
      <c r="Q40" s="705"/>
      <c r="R40" s="705"/>
      <c r="S40" s="705"/>
      <c r="T40" s="705"/>
    </row>
    <row r="41" spans="1:20" ht="12.95" customHeight="1" x14ac:dyDescent="0.2">
      <c r="A41" s="707"/>
      <c r="B41" s="707"/>
      <c r="C41" s="707"/>
      <c r="D41" s="707"/>
      <c r="E41" s="707"/>
      <c r="F41" s="707"/>
      <c r="G41" s="705"/>
      <c r="H41" s="705"/>
      <c r="I41" s="705"/>
      <c r="J41" s="705"/>
      <c r="K41" s="705"/>
      <c r="L41" s="705"/>
      <c r="M41" s="705"/>
      <c r="N41" s="705"/>
      <c r="O41" s="705"/>
      <c r="P41" s="705"/>
      <c r="Q41" s="705"/>
      <c r="R41" s="705"/>
      <c r="S41" s="705"/>
      <c r="T41" s="705"/>
    </row>
    <row r="42" spans="1:20" ht="12.95" customHeight="1" x14ac:dyDescent="0.2">
      <c r="A42" s="707"/>
      <c r="B42" s="708"/>
      <c r="C42" s="708"/>
      <c r="D42" s="708"/>
      <c r="E42" s="708"/>
      <c r="F42" s="707"/>
      <c r="G42" s="705"/>
      <c r="H42" s="705"/>
      <c r="I42" s="705"/>
      <c r="J42" s="705"/>
      <c r="K42" s="705"/>
      <c r="L42" s="705"/>
      <c r="M42" s="705"/>
      <c r="N42" s="705"/>
      <c r="O42" s="705"/>
      <c r="P42" s="705"/>
      <c r="Q42" s="705"/>
      <c r="R42" s="705"/>
      <c r="S42" s="705"/>
      <c r="T42" s="705"/>
    </row>
    <row r="43" spans="1:20" ht="12.95" customHeight="1" x14ac:dyDescent="0.2">
      <c r="A43" s="706"/>
      <c r="B43" s="705"/>
      <c r="C43" s="705"/>
      <c r="D43" s="705"/>
      <c r="E43" s="705"/>
      <c r="F43" s="707"/>
      <c r="G43" s="705"/>
      <c r="H43" s="705"/>
      <c r="I43" s="705"/>
      <c r="J43" s="705"/>
      <c r="K43" s="705"/>
      <c r="L43" s="705"/>
      <c r="M43" s="705"/>
      <c r="N43" s="705"/>
      <c r="O43" s="705"/>
      <c r="P43" s="705"/>
      <c r="Q43" s="705"/>
      <c r="R43" s="705"/>
      <c r="S43" s="705"/>
      <c r="T43" s="705"/>
    </row>
    <row r="44" spans="1:20" x14ac:dyDescent="0.2">
      <c r="A44" s="713"/>
      <c r="B44" s="705"/>
      <c r="C44" s="714"/>
      <c r="D44" s="714"/>
      <c r="E44" s="714"/>
      <c r="F44" s="1005"/>
      <c r="G44" s="705"/>
      <c r="H44" s="705"/>
      <c r="I44" s="705"/>
      <c r="J44" s="705"/>
      <c r="K44" s="705"/>
      <c r="L44" s="705"/>
      <c r="M44" s="705"/>
      <c r="N44" s="705"/>
      <c r="O44" s="705"/>
      <c r="P44" s="705"/>
      <c r="Q44" s="705"/>
      <c r="R44" s="705"/>
      <c r="S44" s="705"/>
      <c r="T44" s="705"/>
    </row>
    <row r="45" spans="1:20" x14ac:dyDescent="0.2">
      <c r="A45" s="705"/>
      <c r="B45" s="705"/>
      <c r="C45" s="715"/>
      <c r="D45" s="715"/>
      <c r="E45" s="715"/>
      <c r="F45" s="708"/>
      <c r="G45" s="705"/>
      <c r="H45" s="705"/>
      <c r="I45" s="705"/>
      <c r="J45" s="705"/>
      <c r="K45" s="705"/>
      <c r="L45" s="705"/>
      <c r="M45" s="705"/>
      <c r="N45" s="705"/>
      <c r="O45" s="705"/>
      <c r="P45" s="705"/>
      <c r="Q45" s="705"/>
      <c r="R45" s="705"/>
      <c r="S45" s="705"/>
      <c r="T45" s="705"/>
    </row>
    <row r="46" spans="1:20" x14ac:dyDescent="0.2">
      <c r="A46" s="705"/>
      <c r="B46" s="705"/>
      <c r="C46" s="715"/>
      <c r="D46" s="715"/>
      <c r="E46" s="715"/>
      <c r="F46" s="708"/>
      <c r="G46" s="705"/>
      <c r="H46" s="705"/>
      <c r="I46" s="705"/>
      <c r="J46" s="705"/>
      <c r="K46" s="705"/>
      <c r="L46" s="705"/>
      <c r="M46" s="705"/>
      <c r="N46" s="705"/>
      <c r="O46" s="705"/>
      <c r="P46" s="705"/>
      <c r="Q46" s="705"/>
      <c r="R46" s="705"/>
      <c r="S46" s="705"/>
      <c r="T46" s="705"/>
    </row>
    <row r="47" spans="1:20" x14ac:dyDescent="0.2">
      <c r="A47" s="705"/>
      <c r="B47" s="705"/>
      <c r="C47" s="705"/>
      <c r="D47" s="705"/>
      <c r="E47" s="705"/>
      <c r="F47" s="708"/>
      <c r="G47" s="705"/>
      <c r="H47" s="705"/>
      <c r="I47" s="705"/>
      <c r="J47" s="705"/>
      <c r="K47" s="705"/>
      <c r="L47" s="705"/>
      <c r="M47" s="705"/>
      <c r="N47" s="705"/>
      <c r="O47" s="705"/>
      <c r="P47" s="705"/>
      <c r="Q47" s="705"/>
      <c r="R47" s="705"/>
      <c r="S47" s="705"/>
      <c r="T47" s="705"/>
    </row>
    <row r="48" spans="1:20" x14ac:dyDescent="0.2">
      <c r="A48" s="705"/>
      <c r="B48" s="705"/>
      <c r="C48" s="705"/>
      <c r="D48" s="705"/>
      <c r="E48" s="705"/>
      <c r="F48" s="708"/>
      <c r="G48" s="705"/>
      <c r="H48" s="705"/>
      <c r="I48" s="705"/>
      <c r="J48" s="705"/>
      <c r="K48" s="705"/>
      <c r="L48" s="705"/>
      <c r="M48" s="705"/>
      <c r="N48" s="705"/>
      <c r="O48" s="705"/>
      <c r="P48" s="705"/>
      <c r="Q48" s="705"/>
      <c r="R48" s="705"/>
      <c r="S48" s="705"/>
      <c r="T48" s="705"/>
    </row>
    <row r="49" spans="1:20" x14ac:dyDescent="0.2">
      <c r="A49" s="705"/>
      <c r="B49" s="705"/>
      <c r="C49" s="705"/>
      <c r="D49" s="705"/>
      <c r="E49" s="705"/>
      <c r="F49" s="708"/>
      <c r="G49" s="705"/>
      <c r="H49" s="705"/>
      <c r="I49" s="705"/>
      <c r="J49" s="705"/>
      <c r="K49" s="705"/>
      <c r="L49" s="705"/>
      <c r="M49" s="705"/>
      <c r="N49" s="705"/>
      <c r="O49" s="705"/>
      <c r="P49" s="705"/>
      <c r="Q49" s="705"/>
      <c r="R49" s="705"/>
      <c r="S49" s="705"/>
      <c r="T49" s="705"/>
    </row>
    <row r="50" spans="1:20" x14ac:dyDescent="0.2">
      <c r="A50" s="705"/>
      <c r="B50" s="705"/>
      <c r="C50" s="705"/>
      <c r="D50" s="705"/>
      <c r="E50" s="705"/>
      <c r="F50" s="708"/>
      <c r="G50" s="705"/>
      <c r="H50" s="705"/>
      <c r="I50" s="705"/>
      <c r="J50" s="705"/>
      <c r="K50" s="705"/>
      <c r="L50" s="705"/>
      <c r="M50" s="705"/>
      <c r="N50" s="705"/>
      <c r="O50" s="705"/>
      <c r="P50" s="705"/>
      <c r="Q50" s="705"/>
      <c r="R50" s="705"/>
      <c r="S50" s="705"/>
      <c r="T50" s="705"/>
    </row>
    <row r="51" spans="1:20" x14ac:dyDescent="0.2">
      <c r="A51" s="705"/>
      <c r="B51" s="705"/>
      <c r="C51" s="705"/>
      <c r="D51" s="705"/>
      <c r="E51" s="705"/>
      <c r="F51" s="708"/>
      <c r="G51" s="705"/>
      <c r="H51" s="705"/>
      <c r="I51" s="705"/>
      <c r="J51" s="705"/>
      <c r="K51" s="705"/>
      <c r="L51" s="705"/>
      <c r="M51" s="705"/>
      <c r="N51" s="705"/>
      <c r="O51" s="705"/>
      <c r="P51" s="705"/>
      <c r="Q51" s="705"/>
      <c r="R51" s="705"/>
      <c r="S51" s="705"/>
      <c r="T51" s="705"/>
    </row>
    <row r="52" spans="1:20" x14ac:dyDescent="0.2">
      <c r="A52" s="705"/>
      <c r="B52" s="705"/>
      <c r="C52" s="705"/>
      <c r="D52" s="705"/>
      <c r="E52" s="705"/>
      <c r="F52" s="708"/>
      <c r="G52" s="705"/>
      <c r="H52" s="705"/>
      <c r="I52" s="705"/>
      <c r="J52" s="705"/>
      <c r="K52" s="705"/>
      <c r="L52" s="705"/>
      <c r="M52" s="705"/>
      <c r="N52" s="705"/>
      <c r="O52" s="705"/>
      <c r="P52" s="705"/>
      <c r="Q52" s="705"/>
      <c r="R52" s="705"/>
      <c r="S52" s="705"/>
      <c r="T52" s="705"/>
    </row>
    <row r="53" spans="1:20" x14ac:dyDescent="0.2">
      <c r="A53" s="705"/>
      <c r="B53" s="705"/>
      <c r="C53" s="705"/>
      <c r="D53" s="705"/>
      <c r="E53" s="705"/>
      <c r="F53" s="708"/>
      <c r="G53" s="705"/>
      <c r="H53" s="705"/>
      <c r="I53" s="705"/>
      <c r="J53" s="705"/>
      <c r="K53" s="705"/>
      <c r="L53" s="705"/>
      <c r="M53" s="705"/>
      <c r="N53" s="705"/>
      <c r="O53" s="705"/>
      <c r="P53" s="705"/>
      <c r="Q53" s="705"/>
      <c r="R53" s="705"/>
      <c r="S53" s="705"/>
      <c r="T53" s="705"/>
    </row>
    <row r="54" spans="1:20" x14ac:dyDescent="0.2">
      <c r="A54" s="705"/>
      <c r="B54" s="705"/>
      <c r="C54" s="705"/>
      <c r="D54" s="705"/>
      <c r="E54" s="705"/>
      <c r="F54" s="708"/>
      <c r="G54" s="705"/>
      <c r="H54" s="705"/>
      <c r="I54" s="705"/>
      <c r="J54" s="705"/>
      <c r="K54" s="705"/>
      <c r="L54" s="705"/>
      <c r="M54" s="705"/>
      <c r="N54" s="705"/>
      <c r="O54" s="705"/>
      <c r="P54" s="705"/>
      <c r="Q54" s="705"/>
      <c r="R54" s="705"/>
      <c r="S54" s="705"/>
      <c r="T54" s="705"/>
    </row>
    <row r="55" spans="1:20" x14ac:dyDescent="0.2">
      <c r="A55" s="705"/>
      <c r="B55" s="705"/>
      <c r="C55" s="705"/>
      <c r="D55" s="705"/>
      <c r="E55" s="705"/>
      <c r="F55" s="708"/>
      <c r="G55" s="705"/>
      <c r="H55" s="705"/>
      <c r="I55" s="705"/>
      <c r="J55" s="705"/>
      <c r="K55" s="705"/>
      <c r="L55" s="705"/>
      <c r="M55" s="705"/>
      <c r="N55" s="705"/>
      <c r="O55" s="705"/>
      <c r="P55" s="705"/>
      <c r="Q55" s="705"/>
      <c r="R55" s="705"/>
      <c r="S55" s="705"/>
      <c r="T55" s="705"/>
    </row>
    <row r="56" spans="1:20" x14ac:dyDescent="0.2">
      <c r="A56" s="705"/>
      <c r="B56" s="705"/>
      <c r="C56" s="705"/>
      <c r="D56" s="705"/>
      <c r="E56" s="705"/>
      <c r="F56" s="708"/>
      <c r="G56" s="705"/>
      <c r="H56" s="705"/>
      <c r="I56" s="705"/>
      <c r="J56" s="705"/>
      <c r="K56" s="705"/>
      <c r="L56" s="705"/>
      <c r="M56" s="705"/>
      <c r="N56" s="705"/>
      <c r="O56" s="705"/>
      <c r="P56" s="705"/>
      <c r="Q56" s="705"/>
      <c r="R56" s="705"/>
      <c r="S56" s="705"/>
      <c r="T56" s="705"/>
    </row>
    <row r="57" spans="1:20" x14ac:dyDescent="0.2">
      <c r="A57" s="705"/>
      <c r="B57" s="705"/>
      <c r="C57" s="705"/>
      <c r="D57" s="705"/>
      <c r="E57" s="705"/>
      <c r="F57" s="708"/>
      <c r="G57" s="705"/>
      <c r="H57" s="705"/>
      <c r="I57" s="705"/>
      <c r="J57" s="705"/>
      <c r="K57" s="705"/>
      <c r="L57" s="705"/>
      <c r="M57" s="705"/>
      <c r="N57" s="705"/>
      <c r="O57" s="705"/>
      <c r="P57" s="705"/>
      <c r="Q57" s="705"/>
      <c r="R57" s="705"/>
      <c r="S57" s="705"/>
      <c r="T57" s="705"/>
    </row>
    <row r="58" spans="1:20" x14ac:dyDescent="0.2">
      <c r="A58" s="705"/>
      <c r="B58" s="705"/>
      <c r="C58" s="705"/>
      <c r="D58" s="705"/>
      <c r="E58" s="705"/>
      <c r="F58" s="708"/>
      <c r="G58" s="705"/>
      <c r="H58" s="705"/>
      <c r="I58" s="705"/>
      <c r="J58" s="705"/>
      <c r="K58" s="705"/>
      <c r="L58" s="705"/>
      <c r="M58" s="705"/>
      <c r="N58" s="705"/>
      <c r="O58" s="705"/>
      <c r="P58" s="705"/>
      <c r="Q58" s="705"/>
      <c r="R58" s="705"/>
      <c r="S58" s="705"/>
      <c r="T58" s="705"/>
    </row>
    <row r="59" spans="1:20" x14ac:dyDescent="0.2">
      <c r="A59" s="705"/>
      <c r="B59" s="705"/>
      <c r="C59" s="705"/>
      <c r="D59" s="705"/>
      <c r="E59" s="705"/>
      <c r="F59" s="708"/>
      <c r="G59" s="705"/>
      <c r="H59" s="705"/>
      <c r="I59" s="705"/>
      <c r="J59" s="705"/>
      <c r="K59" s="705"/>
      <c r="L59" s="705"/>
      <c r="M59" s="705"/>
      <c r="N59" s="705"/>
      <c r="O59" s="705"/>
      <c r="P59" s="705"/>
      <c r="Q59" s="705"/>
      <c r="R59" s="705"/>
      <c r="S59" s="705"/>
      <c r="T59" s="705"/>
    </row>
    <row r="60" spans="1:20" x14ac:dyDescent="0.2">
      <c r="A60" s="705"/>
      <c r="B60" s="705"/>
      <c r="C60" s="705"/>
      <c r="D60" s="705"/>
      <c r="E60" s="705"/>
      <c r="F60" s="708"/>
      <c r="G60" s="705"/>
      <c r="H60" s="705"/>
      <c r="I60" s="705"/>
      <c r="J60" s="705"/>
      <c r="K60" s="705"/>
      <c r="L60" s="705"/>
      <c r="M60" s="705"/>
      <c r="N60" s="705"/>
      <c r="O60" s="705"/>
      <c r="P60" s="705"/>
      <c r="Q60" s="705"/>
      <c r="R60" s="705"/>
      <c r="S60" s="705"/>
      <c r="T60" s="705"/>
    </row>
    <row r="61" spans="1:20" x14ac:dyDescent="0.2">
      <c r="A61" s="705"/>
      <c r="B61" s="705"/>
      <c r="C61" s="705"/>
      <c r="D61" s="705"/>
      <c r="E61" s="705"/>
      <c r="F61" s="708"/>
      <c r="G61" s="705"/>
      <c r="H61" s="705"/>
      <c r="I61" s="705"/>
      <c r="J61" s="705"/>
      <c r="K61" s="705"/>
      <c r="L61" s="705"/>
      <c r="M61" s="705"/>
      <c r="N61" s="705"/>
      <c r="O61" s="705"/>
      <c r="P61" s="705"/>
      <c r="Q61" s="705"/>
      <c r="R61" s="705"/>
      <c r="S61" s="705"/>
      <c r="T61" s="705"/>
    </row>
    <row r="62" spans="1:20" x14ac:dyDescent="0.2">
      <c r="A62" s="705"/>
      <c r="B62" s="705"/>
      <c r="C62" s="705"/>
      <c r="D62" s="705"/>
      <c r="E62" s="705"/>
      <c r="F62" s="708"/>
      <c r="G62" s="705"/>
      <c r="H62" s="705"/>
      <c r="I62" s="705"/>
      <c r="J62" s="705"/>
      <c r="K62" s="705"/>
      <c r="L62" s="705"/>
      <c r="M62" s="705"/>
      <c r="N62" s="705"/>
      <c r="O62" s="705"/>
      <c r="P62" s="705"/>
      <c r="Q62" s="705"/>
      <c r="R62" s="705"/>
      <c r="S62" s="705"/>
      <c r="T62" s="705"/>
    </row>
    <row r="63" spans="1:20" x14ac:dyDescent="0.2">
      <c r="A63" s="705"/>
      <c r="B63" s="705"/>
      <c r="C63" s="705"/>
      <c r="D63" s="705"/>
      <c r="E63" s="705"/>
      <c r="F63" s="708"/>
      <c r="G63" s="705"/>
      <c r="H63" s="705"/>
      <c r="I63" s="705"/>
      <c r="J63" s="705"/>
      <c r="K63" s="705"/>
      <c r="L63" s="705"/>
      <c r="M63" s="705"/>
      <c r="N63" s="705"/>
      <c r="O63" s="705"/>
      <c r="P63" s="705"/>
      <c r="Q63" s="705"/>
      <c r="R63" s="705"/>
      <c r="S63" s="705"/>
      <c r="T63" s="705"/>
    </row>
    <row r="64" spans="1:20" x14ac:dyDescent="0.2">
      <c r="A64" s="705"/>
      <c r="B64" s="705"/>
      <c r="C64" s="705"/>
      <c r="D64" s="705"/>
      <c r="E64" s="705"/>
      <c r="F64" s="708"/>
      <c r="G64" s="705"/>
      <c r="H64" s="705"/>
      <c r="I64" s="705"/>
      <c r="J64" s="705"/>
      <c r="K64" s="705"/>
      <c r="L64" s="705"/>
      <c r="M64" s="705"/>
      <c r="N64" s="705"/>
      <c r="O64" s="705"/>
      <c r="P64" s="705"/>
      <c r="Q64" s="705"/>
      <c r="R64" s="705"/>
      <c r="S64" s="705"/>
      <c r="T64" s="705"/>
    </row>
    <row r="65" spans="1:20" x14ac:dyDescent="0.2">
      <c r="A65" s="705"/>
      <c r="B65" s="705"/>
      <c r="C65" s="705"/>
      <c r="D65" s="705"/>
      <c r="E65" s="705"/>
      <c r="F65" s="708"/>
      <c r="G65" s="705"/>
      <c r="H65" s="705"/>
      <c r="I65" s="705"/>
      <c r="J65" s="705"/>
      <c r="K65" s="705"/>
      <c r="L65" s="705"/>
      <c r="M65" s="705"/>
      <c r="N65" s="705"/>
      <c r="O65" s="705"/>
      <c r="P65" s="705"/>
      <c r="Q65" s="705"/>
      <c r="R65" s="705"/>
      <c r="S65" s="705"/>
      <c r="T65" s="705"/>
    </row>
    <row r="66" spans="1:20" x14ac:dyDescent="0.2">
      <c r="A66" s="705"/>
      <c r="B66" s="705"/>
      <c r="C66" s="705"/>
      <c r="D66" s="705"/>
      <c r="E66" s="705"/>
      <c r="F66" s="708"/>
      <c r="G66" s="705"/>
      <c r="H66" s="705"/>
      <c r="I66" s="705"/>
      <c r="J66" s="705"/>
      <c r="K66" s="705"/>
      <c r="L66" s="705"/>
      <c r="M66" s="705"/>
      <c r="N66" s="705"/>
      <c r="O66" s="705"/>
      <c r="P66" s="705"/>
      <c r="Q66" s="705"/>
      <c r="R66" s="705"/>
      <c r="S66" s="705"/>
      <c r="T66" s="705"/>
    </row>
    <row r="67" spans="1:20" x14ac:dyDescent="0.2">
      <c r="A67" s="705"/>
      <c r="B67" s="705"/>
      <c r="C67" s="705"/>
      <c r="D67" s="705"/>
      <c r="E67" s="705"/>
      <c r="F67" s="708"/>
      <c r="G67" s="705"/>
      <c r="H67" s="705"/>
      <c r="I67" s="705"/>
      <c r="J67" s="705"/>
      <c r="K67" s="705"/>
      <c r="L67" s="705"/>
      <c r="M67" s="705"/>
      <c r="N67" s="705"/>
      <c r="O67" s="705"/>
      <c r="P67" s="705"/>
      <c r="Q67" s="705"/>
      <c r="R67" s="705"/>
      <c r="S67" s="705"/>
      <c r="T67" s="705"/>
    </row>
    <row r="68" spans="1:20" x14ac:dyDescent="0.2">
      <c r="A68" s="705"/>
      <c r="B68" s="705"/>
      <c r="C68" s="705"/>
      <c r="D68" s="705"/>
      <c r="E68" s="705"/>
      <c r="F68" s="708"/>
      <c r="G68" s="705"/>
      <c r="H68" s="705"/>
      <c r="I68" s="705"/>
      <c r="J68" s="705"/>
      <c r="K68" s="705"/>
      <c r="L68" s="705"/>
      <c r="M68" s="705"/>
      <c r="N68" s="705"/>
      <c r="O68" s="705"/>
      <c r="P68" s="705"/>
      <c r="Q68" s="705"/>
      <c r="R68" s="705"/>
      <c r="S68" s="705"/>
      <c r="T68" s="705"/>
    </row>
    <row r="69" spans="1:20" x14ac:dyDescent="0.2">
      <c r="A69" s="705"/>
      <c r="B69" s="705"/>
      <c r="C69" s="705"/>
      <c r="D69" s="705"/>
      <c r="E69" s="705"/>
      <c r="F69" s="708"/>
      <c r="G69" s="705"/>
      <c r="H69" s="705"/>
      <c r="I69" s="705"/>
      <c r="J69" s="705"/>
      <c r="K69" s="705"/>
      <c r="L69" s="705"/>
      <c r="M69" s="705"/>
      <c r="N69" s="705"/>
      <c r="O69" s="705"/>
      <c r="P69" s="705"/>
      <c r="Q69" s="705"/>
      <c r="R69" s="705"/>
      <c r="S69" s="705"/>
      <c r="T69" s="705"/>
    </row>
    <row r="70" spans="1:20" x14ac:dyDescent="0.2">
      <c r="A70" s="705"/>
      <c r="B70" s="705"/>
      <c r="C70" s="705"/>
      <c r="D70" s="705"/>
      <c r="E70" s="705"/>
      <c r="F70" s="708"/>
      <c r="G70" s="705"/>
      <c r="H70" s="705"/>
      <c r="I70" s="705"/>
      <c r="J70" s="705"/>
      <c r="K70" s="705"/>
      <c r="L70" s="705"/>
      <c r="M70" s="705"/>
      <c r="N70" s="705"/>
      <c r="O70" s="705"/>
      <c r="P70" s="705"/>
      <c r="Q70" s="705"/>
      <c r="R70" s="705"/>
      <c r="S70" s="705"/>
      <c r="T70" s="705"/>
    </row>
    <row r="71" spans="1:20" x14ac:dyDescent="0.2">
      <c r="A71" s="705"/>
      <c r="B71" s="705"/>
      <c r="C71" s="705"/>
      <c r="D71" s="705"/>
      <c r="E71" s="705"/>
      <c r="F71" s="708"/>
      <c r="G71" s="705"/>
      <c r="H71" s="705"/>
      <c r="I71" s="705"/>
      <c r="J71" s="705"/>
      <c r="K71" s="705"/>
      <c r="L71" s="705"/>
      <c r="M71" s="705"/>
      <c r="N71" s="705"/>
      <c r="O71" s="705"/>
      <c r="P71" s="705"/>
      <c r="Q71" s="705"/>
      <c r="R71" s="705"/>
      <c r="S71" s="705"/>
      <c r="T71" s="705"/>
    </row>
    <row r="72" spans="1:20" x14ac:dyDescent="0.2">
      <c r="A72" s="705"/>
      <c r="B72" s="705"/>
      <c r="C72" s="705"/>
      <c r="D72" s="705"/>
      <c r="E72" s="705"/>
      <c r="F72" s="708"/>
      <c r="G72" s="705"/>
      <c r="H72" s="705"/>
      <c r="I72" s="705"/>
      <c r="J72" s="705"/>
      <c r="K72" s="705"/>
      <c r="L72" s="705"/>
      <c r="M72" s="705"/>
      <c r="N72" s="705"/>
      <c r="O72" s="705"/>
      <c r="P72" s="705"/>
      <c r="Q72" s="705"/>
      <c r="R72" s="705"/>
      <c r="S72" s="705"/>
      <c r="T72" s="705"/>
    </row>
    <row r="73" spans="1:20" x14ac:dyDescent="0.2">
      <c r="A73" s="705"/>
      <c r="B73" s="705"/>
      <c r="C73" s="705"/>
      <c r="D73" s="705"/>
      <c r="E73" s="705"/>
      <c r="F73" s="708"/>
      <c r="G73" s="705"/>
      <c r="H73" s="705"/>
      <c r="I73" s="705"/>
      <c r="J73" s="705"/>
      <c r="K73" s="705"/>
      <c r="L73" s="705"/>
      <c r="M73" s="705"/>
      <c r="N73" s="705"/>
      <c r="O73" s="705"/>
      <c r="P73" s="705"/>
      <c r="Q73" s="705"/>
      <c r="R73" s="705"/>
      <c r="S73" s="705"/>
      <c r="T73" s="705"/>
    </row>
    <row r="74" spans="1:20" x14ac:dyDescent="0.2">
      <c r="A74" s="705"/>
      <c r="B74" s="705"/>
      <c r="C74" s="705"/>
      <c r="D74" s="705"/>
      <c r="E74" s="705"/>
      <c r="F74" s="708"/>
      <c r="G74" s="705"/>
      <c r="H74" s="705"/>
      <c r="I74" s="705"/>
      <c r="J74" s="705"/>
      <c r="K74" s="705"/>
      <c r="L74" s="705"/>
      <c r="M74" s="705"/>
      <c r="N74" s="705"/>
      <c r="O74" s="705"/>
      <c r="P74" s="705"/>
      <c r="Q74" s="705"/>
      <c r="R74" s="705"/>
      <c r="S74" s="705"/>
      <c r="T74" s="705"/>
    </row>
    <row r="75" spans="1:20" x14ac:dyDescent="0.2">
      <c r="A75" s="705"/>
      <c r="B75" s="705"/>
      <c r="C75" s="705"/>
      <c r="D75" s="705"/>
      <c r="E75" s="705"/>
      <c r="F75" s="708"/>
      <c r="G75" s="705"/>
      <c r="H75" s="705"/>
      <c r="I75" s="705"/>
      <c r="J75" s="705"/>
      <c r="K75" s="705"/>
      <c r="L75" s="705"/>
      <c r="M75" s="705"/>
      <c r="N75" s="705"/>
      <c r="O75" s="705"/>
      <c r="P75" s="705"/>
      <c r="Q75" s="705"/>
      <c r="R75" s="705"/>
      <c r="S75" s="705"/>
      <c r="T75" s="705"/>
    </row>
    <row r="76" spans="1:20" x14ac:dyDescent="0.2">
      <c r="A76" s="705"/>
      <c r="B76" s="705"/>
      <c r="C76" s="705"/>
      <c r="D76" s="705"/>
      <c r="E76" s="705"/>
      <c r="F76" s="708"/>
      <c r="G76" s="705"/>
      <c r="H76" s="705"/>
      <c r="I76" s="705"/>
      <c r="J76" s="705"/>
      <c r="K76" s="705"/>
      <c r="L76" s="705"/>
      <c r="M76" s="705"/>
      <c r="N76" s="705"/>
      <c r="O76" s="705"/>
      <c r="P76" s="705"/>
      <c r="Q76" s="705"/>
      <c r="R76" s="705"/>
      <c r="S76" s="705"/>
      <c r="T76" s="705"/>
    </row>
    <row r="77" spans="1:20" x14ac:dyDescent="0.2">
      <c r="A77" s="705"/>
      <c r="B77" s="705"/>
      <c r="C77" s="705"/>
      <c r="D77" s="705"/>
      <c r="E77" s="705"/>
      <c r="F77" s="708"/>
      <c r="G77" s="705"/>
      <c r="H77" s="705"/>
      <c r="I77" s="705"/>
      <c r="J77" s="705"/>
      <c r="K77" s="705"/>
      <c r="L77" s="705"/>
      <c r="M77" s="705"/>
      <c r="N77" s="705"/>
      <c r="O77" s="705"/>
      <c r="P77" s="705"/>
      <c r="Q77" s="705"/>
      <c r="R77" s="705"/>
      <c r="S77" s="705"/>
      <c r="T77" s="705"/>
    </row>
    <row r="78" spans="1:20" x14ac:dyDescent="0.2">
      <c r="A78" s="705"/>
      <c r="B78" s="705"/>
      <c r="C78" s="705"/>
      <c r="D78" s="705"/>
      <c r="E78" s="705"/>
      <c r="F78" s="708"/>
      <c r="G78" s="705"/>
      <c r="H78" s="705"/>
      <c r="I78" s="705"/>
      <c r="J78" s="705"/>
      <c r="K78" s="705"/>
      <c r="L78" s="705"/>
      <c r="M78" s="705"/>
      <c r="N78" s="705"/>
      <c r="O78" s="705"/>
      <c r="P78" s="705"/>
      <c r="Q78" s="705"/>
      <c r="R78" s="705"/>
      <c r="S78" s="705"/>
      <c r="T78" s="705"/>
    </row>
    <row r="79" spans="1:20" x14ac:dyDescent="0.2">
      <c r="A79" s="705"/>
      <c r="B79" s="705"/>
      <c r="C79" s="705"/>
      <c r="D79" s="705"/>
      <c r="E79" s="705"/>
      <c r="F79" s="708"/>
      <c r="G79" s="705"/>
      <c r="H79" s="705"/>
      <c r="I79" s="705"/>
      <c r="J79" s="705"/>
      <c r="K79" s="705"/>
      <c r="L79" s="705"/>
      <c r="M79" s="705"/>
      <c r="N79" s="705"/>
      <c r="O79" s="705"/>
      <c r="P79" s="705"/>
      <c r="Q79" s="705"/>
      <c r="R79" s="705"/>
      <c r="S79" s="705"/>
      <c r="T79" s="705"/>
    </row>
    <row r="80" spans="1:20" x14ac:dyDescent="0.2">
      <c r="A80" s="705"/>
      <c r="B80" s="705"/>
      <c r="C80" s="705"/>
      <c r="D80" s="705"/>
      <c r="E80" s="705"/>
      <c r="F80" s="708"/>
      <c r="G80" s="705"/>
      <c r="H80" s="705"/>
      <c r="I80" s="705"/>
      <c r="J80" s="705"/>
      <c r="K80" s="705"/>
      <c r="L80" s="705"/>
      <c r="M80" s="705"/>
      <c r="N80" s="705"/>
      <c r="O80" s="705"/>
      <c r="P80" s="705"/>
      <c r="Q80" s="705"/>
      <c r="R80" s="705"/>
      <c r="S80" s="705"/>
      <c r="T80" s="705"/>
    </row>
    <row r="81" spans="1:20" x14ac:dyDescent="0.2">
      <c r="A81" s="705"/>
      <c r="B81" s="705"/>
      <c r="C81" s="705"/>
      <c r="D81" s="705"/>
      <c r="E81" s="705"/>
      <c r="F81" s="708"/>
      <c r="G81" s="705"/>
      <c r="H81" s="705"/>
      <c r="I81" s="705"/>
      <c r="J81" s="705"/>
      <c r="K81" s="705"/>
      <c r="L81" s="705"/>
      <c r="M81" s="705"/>
      <c r="N81" s="705"/>
      <c r="O81" s="705"/>
      <c r="P81" s="705"/>
      <c r="Q81" s="705"/>
      <c r="R81" s="705"/>
      <c r="S81" s="705"/>
      <c r="T81" s="705"/>
    </row>
    <row r="82" spans="1:20" x14ac:dyDescent="0.2">
      <c r="A82" s="705"/>
      <c r="B82" s="705"/>
      <c r="C82" s="705"/>
      <c r="D82" s="705"/>
      <c r="E82" s="705"/>
      <c r="F82" s="708"/>
      <c r="G82" s="705"/>
      <c r="H82" s="705"/>
      <c r="I82" s="705"/>
      <c r="J82" s="705"/>
      <c r="K82" s="705"/>
      <c r="L82" s="705"/>
      <c r="M82" s="705"/>
      <c r="N82" s="705"/>
      <c r="O82" s="705"/>
      <c r="P82" s="705"/>
      <c r="Q82" s="705"/>
      <c r="R82" s="705"/>
      <c r="S82" s="705"/>
      <c r="T82" s="705"/>
    </row>
    <row r="83" spans="1:20" x14ac:dyDescent="0.2">
      <c r="A83" s="705"/>
      <c r="B83" s="705"/>
      <c r="C83" s="705"/>
      <c r="D83" s="705"/>
      <c r="E83" s="705"/>
      <c r="F83" s="708"/>
      <c r="G83" s="705"/>
      <c r="H83" s="705"/>
      <c r="I83" s="705"/>
      <c r="J83" s="705"/>
      <c r="K83" s="705"/>
      <c r="L83" s="705"/>
      <c r="M83" s="705"/>
      <c r="N83" s="705"/>
      <c r="O83" s="705"/>
      <c r="P83" s="705"/>
      <c r="Q83" s="705"/>
      <c r="R83" s="705"/>
      <c r="S83" s="705"/>
      <c r="T83" s="705"/>
    </row>
    <row r="84" spans="1:20" x14ac:dyDescent="0.2">
      <c r="A84" s="705"/>
      <c r="B84" s="705"/>
      <c r="C84" s="705"/>
      <c r="D84" s="705"/>
      <c r="E84" s="705"/>
      <c r="F84" s="708"/>
      <c r="G84" s="705"/>
      <c r="H84" s="705"/>
      <c r="I84" s="705"/>
      <c r="J84" s="705"/>
      <c r="K84" s="705"/>
      <c r="L84" s="705"/>
      <c r="M84" s="705"/>
      <c r="N84" s="705"/>
      <c r="O84" s="705"/>
      <c r="P84" s="705"/>
      <c r="Q84" s="705"/>
      <c r="R84" s="705"/>
      <c r="S84" s="705"/>
      <c r="T84" s="705"/>
    </row>
    <row r="85" spans="1:20" x14ac:dyDescent="0.2">
      <c r="A85" s="705"/>
      <c r="B85" s="705"/>
      <c r="C85" s="705"/>
      <c r="D85" s="705"/>
      <c r="E85" s="705"/>
      <c r="F85" s="708"/>
      <c r="G85" s="705"/>
      <c r="H85" s="705"/>
      <c r="I85" s="705"/>
      <c r="J85" s="705"/>
      <c r="K85" s="705"/>
      <c r="L85" s="705"/>
      <c r="M85" s="705"/>
      <c r="N85" s="705"/>
      <c r="O85" s="705"/>
      <c r="P85" s="705"/>
      <c r="Q85" s="705"/>
      <c r="R85" s="705"/>
      <c r="S85" s="705"/>
      <c r="T85" s="705"/>
    </row>
    <row r="86" spans="1:20" x14ac:dyDescent="0.2">
      <c r="A86" s="705"/>
      <c r="B86" s="705"/>
      <c r="C86" s="705"/>
      <c r="D86" s="705"/>
      <c r="E86" s="705"/>
      <c r="F86" s="708"/>
      <c r="G86" s="705"/>
      <c r="H86" s="705"/>
      <c r="I86" s="705"/>
      <c r="J86" s="705"/>
      <c r="K86" s="705"/>
      <c r="L86" s="705"/>
      <c r="M86" s="705"/>
      <c r="N86" s="705"/>
      <c r="O86" s="705"/>
      <c r="P86" s="705"/>
      <c r="Q86" s="705"/>
      <c r="R86" s="705"/>
      <c r="S86" s="705"/>
      <c r="T86" s="705"/>
    </row>
    <row r="87" spans="1:20" x14ac:dyDescent="0.2">
      <c r="A87" s="705"/>
      <c r="B87" s="705"/>
      <c r="C87" s="705"/>
      <c r="D87" s="705"/>
      <c r="E87" s="705"/>
      <c r="F87" s="708"/>
      <c r="G87" s="705"/>
      <c r="H87" s="705"/>
      <c r="I87" s="705"/>
      <c r="J87" s="705"/>
      <c r="K87" s="705"/>
      <c r="L87" s="705"/>
      <c r="M87" s="705"/>
      <c r="N87" s="705"/>
      <c r="O87" s="705"/>
      <c r="P87" s="705"/>
      <c r="Q87" s="705"/>
      <c r="R87" s="705"/>
      <c r="S87" s="705"/>
      <c r="T87" s="705"/>
    </row>
    <row r="88" spans="1:20" x14ac:dyDescent="0.2">
      <c r="A88" s="705"/>
      <c r="B88" s="705"/>
      <c r="C88" s="705"/>
      <c r="D88" s="705"/>
      <c r="E88" s="705"/>
      <c r="F88" s="708"/>
      <c r="G88" s="705"/>
      <c r="H88" s="705"/>
      <c r="I88" s="705"/>
      <c r="J88" s="705"/>
      <c r="K88" s="705"/>
      <c r="L88" s="705"/>
      <c r="M88" s="705"/>
      <c r="N88" s="705"/>
      <c r="O88" s="705"/>
      <c r="P88" s="705"/>
      <c r="Q88" s="705"/>
      <c r="R88" s="705"/>
      <c r="S88" s="705"/>
      <c r="T88" s="705"/>
    </row>
    <row r="89" spans="1:20" x14ac:dyDescent="0.2">
      <c r="A89" s="705"/>
      <c r="B89" s="705"/>
      <c r="C89" s="705"/>
      <c r="D89" s="705"/>
      <c r="E89" s="705"/>
      <c r="F89" s="708"/>
      <c r="G89" s="705"/>
      <c r="H89" s="705"/>
      <c r="I89" s="705"/>
      <c r="J89" s="705"/>
      <c r="K89" s="705"/>
      <c r="L89" s="705"/>
      <c r="M89" s="705"/>
      <c r="N89" s="705"/>
      <c r="O89" s="705"/>
      <c r="P89" s="705"/>
      <c r="Q89" s="705"/>
      <c r="R89" s="705"/>
      <c r="S89" s="705"/>
      <c r="T89" s="705"/>
    </row>
    <row r="90" spans="1:20" x14ac:dyDescent="0.2">
      <c r="A90" s="705"/>
      <c r="B90" s="705"/>
      <c r="C90" s="705"/>
      <c r="D90" s="705"/>
      <c r="E90" s="705"/>
      <c r="F90" s="708"/>
      <c r="G90" s="705"/>
      <c r="H90" s="705"/>
      <c r="I90" s="705"/>
      <c r="J90" s="705"/>
      <c r="K90" s="705"/>
      <c r="L90" s="705"/>
      <c r="M90" s="705"/>
      <c r="N90" s="705"/>
      <c r="O90" s="705"/>
      <c r="P90" s="705"/>
      <c r="Q90" s="705"/>
      <c r="R90" s="705"/>
      <c r="S90" s="705"/>
      <c r="T90" s="705"/>
    </row>
    <row r="91" spans="1:20" x14ac:dyDescent="0.2">
      <c r="A91" s="705"/>
      <c r="B91" s="705"/>
      <c r="C91" s="705"/>
      <c r="D91" s="705"/>
      <c r="E91" s="705"/>
      <c r="F91" s="708"/>
      <c r="G91" s="705"/>
      <c r="H91" s="705"/>
      <c r="I91" s="705"/>
      <c r="J91" s="705"/>
      <c r="K91" s="705"/>
      <c r="L91" s="705"/>
      <c r="M91" s="705"/>
      <c r="N91" s="705"/>
      <c r="O91" s="705"/>
      <c r="P91" s="705"/>
      <c r="Q91" s="705"/>
      <c r="R91" s="705"/>
      <c r="S91" s="705"/>
      <c r="T91" s="705"/>
    </row>
    <row r="92" spans="1:20" x14ac:dyDescent="0.2">
      <c r="A92" s="705"/>
      <c r="B92" s="705"/>
      <c r="C92" s="705"/>
      <c r="D92" s="705"/>
      <c r="E92" s="705"/>
      <c r="F92" s="708"/>
      <c r="G92" s="705"/>
      <c r="H92" s="705"/>
      <c r="I92" s="705"/>
      <c r="J92" s="705"/>
      <c r="K92" s="705"/>
      <c r="L92" s="705"/>
      <c r="M92" s="705"/>
      <c r="N92" s="705"/>
      <c r="O92" s="705"/>
      <c r="P92" s="705"/>
      <c r="Q92" s="705"/>
      <c r="R92" s="705"/>
      <c r="S92" s="705"/>
      <c r="T92" s="705"/>
    </row>
    <row r="93" spans="1:20" x14ac:dyDescent="0.2">
      <c r="A93" s="705"/>
      <c r="B93" s="705"/>
      <c r="C93" s="705"/>
      <c r="D93" s="705"/>
      <c r="E93" s="705"/>
      <c r="F93" s="708"/>
      <c r="G93" s="705"/>
      <c r="H93" s="705"/>
      <c r="I93" s="705"/>
      <c r="J93" s="705"/>
      <c r="K93" s="705"/>
      <c r="L93" s="705"/>
      <c r="M93" s="705"/>
      <c r="N93" s="705"/>
      <c r="O93" s="705"/>
      <c r="P93" s="705"/>
      <c r="Q93" s="705"/>
      <c r="R93" s="705"/>
      <c r="S93" s="705"/>
      <c r="T93" s="705"/>
    </row>
    <row r="94" spans="1:20" x14ac:dyDescent="0.2">
      <c r="A94" s="705"/>
      <c r="B94" s="705"/>
      <c r="C94" s="705"/>
      <c r="D94" s="705"/>
      <c r="E94" s="705"/>
      <c r="F94" s="708"/>
      <c r="G94" s="705"/>
      <c r="H94" s="705"/>
      <c r="I94" s="705"/>
      <c r="J94" s="705"/>
      <c r="K94" s="705"/>
      <c r="L94" s="705"/>
      <c r="M94" s="705"/>
      <c r="N94" s="705"/>
      <c r="O94" s="705"/>
      <c r="P94" s="705"/>
      <c r="Q94" s="705"/>
      <c r="R94" s="705"/>
      <c r="S94" s="705"/>
      <c r="T94" s="705"/>
    </row>
    <row r="95" spans="1:20" x14ac:dyDescent="0.2">
      <c r="A95" s="705"/>
      <c r="B95" s="705"/>
      <c r="C95" s="705"/>
      <c r="D95" s="705"/>
      <c r="E95" s="705"/>
      <c r="F95" s="708"/>
      <c r="G95" s="705"/>
      <c r="H95" s="705"/>
      <c r="I95" s="705"/>
      <c r="J95" s="705"/>
      <c r="K95" s="705"/>
      <c r="L95" s="705"/>
      <c r="M95" s="705"/>
      <c r="N95" s="705"/>
      <c r="O95" s="705"/>
      <c r="P95" s="705"/>
      <c r="Q95" s="705"/>
      <c r="R95" s="705"/>
      <c r="S95" s="705"/>
      <c r="T95" s="705"/>
    </row>
    <row r="96" spans="1:20" x14ac:dyDescent="0.2">
      <c r="A96" s="705"/>
      <c r="B96" s="705"/>
      <c r="C96" s="705"/>
      <c r="D96" s="705"/>
      <c r="E96" s="705"/>
      <c r="F96" s="708"/>
      <c r="G96" s="705"/>
      <c r="H96" s="705"/>
      <c r="I96" s="705"/>
      <c r="J96" s="705"/>
      <c r="K96" s="705"/>
      <c r="L96" s="705"/>
      <c r="M96" s="705"/>
      <c r="N96" s="705"/>
      <c r="O96" s="705"/>
      <c r="P96" s="705"/>
      <c r="Q96" s="705"/>
      <c r="R96" s="705"/>
      <c r="S96" s="705"/>
      <c r="T96" s="705"/>
    </row>
    <row r="97" spans="1:20" x14ac:dyDescent="0.2">
      <c r="A97" s="705"/>
      <c r="B97" s="705"/>
      <c r="C97" s="705"/>
      <c r="D97" s="705"/>
      <c r="E97" s="705"/>
      <c r="F97" s="708"/>
      <c r="G97" s="705"/>
      <c r="H97" s="705"/>
      <c r="I97" s="705"/>
      <c r="J97" s="705"/>
      <c r="K97" s="705"/>
      <c r="L97" s="705"/>
      <c r="M97" s="705"/>
      <c r="N97" s="705"/>
      <c r="O97" s="705"/>
      <c r="P97" s="705"/>
      <c r="Q97" s="705"/>
      <c r="R97" s="705"/>
      <c r="S97" s="705"/>
      <c r="T97" s="705"/>
    </row>
    <row r="98" spans="1:20" x14ac:dyDescent="0.2">
      <c r="A98" s="705"/>
      <c r="B98" s="705"/>
      <c r="C98" s="705"/>
      <c r="D98" s="705"/>
      <c r="E98" s="705"/>
      <c r="F98" s="708"/>
      <c r="G98" s="705"/>
      <c r="H98" s="705"/>
      <c r="I98" s="705"/>
      <c r="J98" s="705"/>
      <c r="K98" s="705"/>
      <c r="L98" s="705"/>
      <c r="M98" s="705"/>
      <c r="N98" s="705"/>
      <c r="O98" s="705"/>
      <c r="P98" s="705"/>
      <c r="Q98" s="705"/>
      <c r="R98" s="705"/>
      <c r="S98" s="705"/>
      <c r="T98" s="705"/>
    </row>
    <row r="99" spans="1:20" x14ac:dyDescent="0.2">
      <c r="A99" s="705"/>
      <c r="B99" s="705"/>
      <c r="C99" s="705"/>
      <c r="D99" s="705"/>
      <c r="E99" s="705"/>
      <c r="F99" s="708"/>
      <c r="G99" s="705"/>
      <c r="H99" s="705"/>
      <c r="I99" s="705"/>
      <c r="J99" s="705"/>
      <c r="K99" s="705"/>
      <c r="L99" s="705"/>
      <c r="M99" s="705"/>
      <c r="N99" s="705"/>
      <c r="O99" s="705"/>
      <c r="P99" s="705"/>
      <c r="Q99" s="705"/>
      <c r="R99" s="705"/>
      <c r="S99" s="705"/>
      <c r="T99" s="705"/>
    </row>
    <row r="100" spans="1:20" x14ac:dyDescent="0.2">
      <c r="A100" s="705"/>
      <c r="B100" s="705"/>
      <c r="C100" s="705"/>
      <c r="D100" s="705"/>
      <c r="E100" s="705"/>
      <c r="F100" s="708"/>
      <c r="G100" s="705"/>
      <c r="H100" s="705"/>
      <c r="I100" s="705"/>
      <c r="J100" s="705"/>
      <c r="K100" s="705"/>
      <c r="L100" s="705"/>
      <c r="M100" s="705"/>
      <c r="N100" s="705"/>
      <c r="O100" s="705"/>
      <c r="P100" s="705"/>
      <c r="Q100" s="705"/>
      <c r="R100" s="705"/>
      <c r="S100" s="705"/>
      <c r="T100" s="705"/>
    </row>
    <row r="101" spans="1:20" x14ac:dyDescent="0.2">
      <c r="A101" s="705"/>
      <c r="B101" s="705"/>
      <c r="C101" s="705"/>
      <c r="D101" s="705"/>
      <c r="E101" s="705"/>
      <c r="F101" s="708"/>
      <c r="G101" s="705"/>
      <c r="H101" s="705"/>
      <c r="I101" s="705"/>
      <c r="J101" s="705"/>
      <c r="K101" s="705"/>
      <c r="L101" s="705"/>
      <c r="M101" s="705"/>
      <c r="N101" s="705"/>
      <c r="O101" s="705"/>
      <c r="P101" s="705"/>
      <c r="Q101" s="705"/>
      <c r="R101" s="705"/>
      <c r="S101" s="705"/>
      <c r="T101" s="705"/>
    </row>
    <row r="102" spans="1:20" x14ac:dyDescent="0.2">
      <c r="A102" s="705"/>
      <c r="B102" s="705"/>
      <c r="C102" s="705"/>
      <c r="D102" s="705"/>
      <c r="E102" s="705"/>
      <c r="F102" s="708"/>
      <c r="G102" s="705"/>
      <c r="H102" s="705"/>
      <c r="I102" s="705"/>
      <c r="J102" s="705"/>
      <c r="K102" s="705"/>
      <c r="L102" s="705"/>
      <c r="M102" s="705"/>
      <c r="N102" s="705"/>
      <c r="O102" s="705"/>
      <c r="P102" s="705"/>
      <c r="Q102" s="705"/>
      <c r="R102" s="705"/>
      <c r="S102" s="705"/>
      <c r="T102" s="705"/>
    </row>
    <row r="103" spans="1:20" x14ac:dyDescent="0.2">
      <c r="A103" s="705"/>
      <c r="B103" s="705"/>
      <c r="C103" s="705"/>
      <c r="D103" s="705"/>
      <c r="E103" s="705"/>
      <c r="F103" s="708"/>
      <c r="G103" s="705"/>
      <c r="H103" s="705"/>
      <c r="I103" s="705"/>
      <c r="J103" s="705"/>
      <c r="K103" s="705"/>
      <c r="L103" s="705"/>
      <c r="M103" s="705"/>
      <c r="N103" s="705"/>
      <c r="O103" s="705"/>
      <c r="P103" s="705"/>
      <c r="Q103" s="705"/>
      <c r="R103" s="705"/>
      <c r="S103" s="705"/>
      <c r="T103" s="705"/>
    </row>
    <row r="104" spans="1:20" x14ac:dyDescent="0.2">
      <c r="A104" s="705"/>
      <c r="B104" s="705"/>
      <c r="C104" s="705"/>
      <c r="D104" s="705"/>
      <c r="E104" s="705"/>
      <c r="F104" s="708"/>
      <c r="G104" s="705"/>
      <c r="H104" s="705"/>
      <c r="I104" s="705"/>
      <c r="J104" s="705"/>
      <c r="K104" s="705"/>
      <c r="L104" s="705"/>
      <c r="M104" s="705"/>
      <c r="N104" s="705"/>
      <c r="O104" s="705"/>
      <c r="P104" s="705"/>
      <c r="Q104" s="705"/>
      <c r="R104" s="705"/>
      <c r="S104" s="705"/>
      <c r="T104" s="705"/>
    </row>
    <row r="105" spans="1:20" x14ac:dyDescent="0.2">
      <c r="A105" s="705"/>
      <c r="B105" s="705"/>
      <c r="C105" s="705"/>
      <c r="D105" s="705"/>
      <c r="E105" s="705"/>
      <c r="F105" s="708"/>
      <c r="G105" s="705"/>
      <c r="H105" s="705"/>
      <c r="I105" s="705"/>
      <c r="J105" s="705"/>
      <c r="K105" s="705"/>
      <c r="L105" s="705"/>
      <c r="M105" s="705"/>
      <c r="N105" s="705"/>
      <c r="O105" s="705"/>
      <c r="P105" s="705"/>
      <c r="Q105" s="705"/>
      <c r="R105" s="705"/>
      <c r="S105" s="705"/>
      <c r="T105" s="705"/>
    </row>
    <row r="106" spans="1:20" x14ac:dyDescent="0.2">
      <c r="A106" s="705"/>
      <c r="B106" s="705"/>
      <c r="C106" s="705"/>
      <c r="D106" s="705"/>
      <c r="E106" s="705"/>
      <c r="F106" s="708"/>
      <c r="G106" s="705"/>
      <c r="H106" s="705"/>
      <c r="I106" s="705"/>
      <c r="J106" s="705"/>
      <c r="K106" s="705"/>
      <c r="L106" s="705"/>
      <c r="M106" s="705"/>
      <c r="N106" s="705"/>
      <c r="O106" s="705"/>
      <c r="P106" s="705"/>
      <c r="Q106" s="705"/>
      <c r="R106" s="705"/>
      <c r="S106" s="705"/>
      <c r="T106" s="705"/>
    </row>
    <row r="107" spans="1:20" x14ac:dyDescent="0.2">
      <c r="A107" s="705"/>
      <c r="B107" s="705"/>
      <c r="C107" s="705"/>
      <c r="D107" s="705"/>
      <c r="E107" s="705"/>
      <c r="F107" s="708"/>
      <c r="G107" s="705"/>
      <c r="H107" s="705"/>
      <c r="I107" s="705"/>
      <c r="J107" s="705"/>
      <c r="K107" s="705"/>
      <c r="L107" s="705"/>
      <c r="M107" s="705"/>
      <c r="N107" s="705"/>
      <c r="O107" s="705"/>
      <c r="P107" s="705"/>
      <c r="Q107" s="705"/>
      <c r="R107" s="705"/>
      <c r="S107" s="705"/>
      <c r="T107" s="705"/>
    </row>
    <row r="108" spans="1:20" x14ac:dyDescent="0.2">
      <c r="A108" s="705"/>
      <c r="B108" s="705"/>
      <c r="C108" s="705"/>
      <c r="D108" s="705"/>
      <c r="E108" s="705"/>
      <c r="F108" s="708"/>
      <c r="G108" s="705"/>
      <c r="H108" s="705"/>
      <c r="I108" s="705"/>
      <c r="J108" s="705"/>
      <c r="K108" s="705"/>
      <c r="L108" s="705"/>
      <c r="M108" s="705"/>
      <c r="N108" s="705"/>
      <c r="O108" s="705"/>
      <c r="P108" s="705"/>
      <c r="Q108" s="705"/>
      <c r="R108" s="705"/>
      <c r="S108" s="705"/>
      <c r="T108" s="705"/>
    </row>
    <row r="109" spans="1:20" x14ac:dyDescent="0.2">
      <c r="A109" s="705"/>
      <c r="B109" s="705"/>
      <c r="C109" s="705"/>
      <c r="D109" s="705"/>
      <c r="E109" s="705"/>
      <c r="F109" s="708"/>
      <c r="G109" s="705"/>
      <c r="H109" s="705"/>
      <c r="I109" s="705"/>
      <c r="J109" s="705"/>
      <c r="K109" s="705"/>
      <c r="L109" s="705"/>
      <c r="M109" s="705"/>
      <c r="N109" s="705"/>
      <c r="O109" s="705"/>
      <c r="P109" s="705"/>
      <c r="Q109" s="705"/>
      <c r="R109" s="705"/>
      <c r="S109" s="705"/>
      <c r="T109" s="705"/>
    </row>
    <row r="110" spans="1:20" x14ac:dyDescent="0.2">
      <c r="A110" s="705"/>
      <c r="B110" s="705"/>
      <c r="C110" s="705"/>
      <c r="D110" s="705"/>
      <c r="E110" s="705"/>
      <c r="F110" s="708"/>
      <c r="G110" s="705"/>
      <c r="H110" s="705"/>
      <c r="I110" s="705"/>
      <c r="J110" s="705"/>
      <c r="K110" s="705"/>
      <c r="L110" s="705"/>
      <c r="M110" s="705"/>
      <c r="N110" s="705"/>
      <c r="O110" s="705"/>
      <c r="P110" s="705"/>
      <c r="Q110" s="705"/>
      <c r="R110" s="705"/>
      <c r="S110" s="705"/>
      <c r="T110" s="705"/>
    </row>
    <row r="111" spans="1:20" x14ac:dyDescent="0.2">
      <c r="A111" s="705"/>
      <c r="B111" s="705"/>
      <c r="C111" s="705"/>
      <c r="D111" s="705"/>
      <c r="E111" s="705"/>
      <c r="F111" s="708"/>
      <c r="G111" s="705"/>
      <c r="H111" s="705"/>
      <c r="I111" s="705"/>
      <c r="J111" s="705"/>
      <c r="K111" s="705"/>
      <c r="L111" s="705"/>
      <c r="M111" s="705"/>
      <c r="N111" s="705"/>
      <c r="O111" s="705"/>
      <c r="P111" s="705"/>
      <c r="Q111" s="705"/>
      <c r="R111" s="705"/>
      <c r="S111" s="705"/>
      <c r="T111" s="705"/>
    </row>
    <row r="112" spans="1:20" x14ac:dyDescent="0.2">
      <c r="A112" s="705"/>
      <c r="B112" s="705"/>
      <c r="C112" s="705"/>
      <c r="D112" s="705"/>
      <c r="E112" s="705"/>
      <c r="F112" s="708"/>
      <c r="G112" s="705"/>
      <c r="H112" s="705"/>
      <c r="I112" s="705"/>
      <c r="J112" s="705"/>
      <c r="K112" s="705"/>
      <c r="L112" s="705"/>
      <c r="M112" s="705"/>
      <c r="N112" s="705"/>
      <c r="O112" s="705"/>
      <c r="P112" s="705"/>
      <c r="Q112" s="705"/>
      <c r="R112" s="705"/>
      <c r="S112" s="705"/>
      <c r="T112" s="705"/>
    </row>
    <row r="113" spans="1:20" x14ac:dyDescent="0.2">
      <c r="A113" s="705"/>
      <c r="B113" s="705"/>
      <c r="C113" s="705"/>
      <c r="D113" s="705"/>
      <c r="E113" s="705"/>
      <c r="F113" s="708"/>
      <c r="G113" s="705"/>
      <c r="H113" s="705"/>
      <c r="I113" s="705"/>
      <c r="J113" s="705"/>
      <c r="K113" s="705"/>
      <c r="L113" s="705"/>
      <c r="M113" s="705"/>
      <c r="N113" s="705"/>
      <c r="O113" s="705"/>
      <c r="P113" s="705"/>
      <c r="Q113" s="705"/>
      <c r="R113" s="705"/>
      <c r="S113" s="705"/>
      <c r="T113" s="705"/>
    </row>
    <row r="114" spans="1:20" x14ac:dyDescent="0.2">
      <c r="A114" s="705"/>
      <c r="B114" s="705"/>
      <c r="C114" s="705"/>
      <c r="D114" s="705"/>
      <c r="E114" s="705"/>
      <c r="F114" s="708"/>
      <c r="G114" s="705"/>
      <c r="H114" s="705"/>
      <c r="I114" s="705"/>
      <c r="J114" s="705"/>
      <c r="K114" s="705"/>
      <c r="L114" s="705"/>
      <c r="M114" s="705"/>
      <c r="N114" s="705"/>
      <c r="O114" s="705"/>
      <c r="P114" s="705"/>
      <c r="Q114" s="705"/>
      <c r="R114" s="705"/>
      <c r="S114" s="705"/>
      <c r="T114" s="705"/>
    </row>
    <row r="115" spans="1:20" x14ac:dyDescent="0.2">
      <c r="A115" s="705"/>
      <c r="B115" s="705"/>
      <c r="C115" s="705"/>
      <c r="D115" s="705"/>
      <c r="E115" s="705"/>
      <c r="F115" s="708"/>
      <c r="G115" s="705"/>
      <c r="H115" s="705"/>
      <c r="I115" s="705"/>
      <c r="J115" s="705"/>
      <c r="K115" s="705"/>
      <c r="L115" s="705"/>
      <c r="M115" s="705"/>
      <c r="N115" s="705"/>
      <c r="O115" s="705"/>
      <c r="P115" s="705"/>
      <c r="Q115" s="705"/>
      <c r="R115" s="705"/>
      <c r="S115" s="705"/>
      <c r="T115" s="705"/>
    </row>
    <row r="116" spans="1:20" x14ac:dyDescent="0.2">
      <c r="A116" s="705"/>
      <c r="B116" s="705"/>
      <c r="C116" s="705"/>
      <c r="D116" s="705"/>
      <c r="E116" s="705"/>
      <c r="F116" s="708"/>
      <c r="G116" s="705"/>
      <c r="H116" s="705"/>
      <c r="I116" s="705"/>
      <c r="J116" s="705"/>
      <c r="K116" s="705"/>
      <c r="L116" s="705"/>
      <c r="M116" s="705"/>
      <c r="N116" s="705"/>
      <c r="O116" s="705"/>
      <c r="P116" s="705"/>
      <c r="Q116" s="705"/>
      <c r="R116" s="705"/>
      <c r="S116" s="705"/>
      <c r="T116" s="705"/>
    </row>
    <row r="117" spans="1:20" x14ac:dyDescent="0.2">
      <c r="A117" s="705"/>
      <c r="B117" s="705"/>
      <c r="C117" s="705"/>
      <c r="D117" s="705"/>
      <c r="E117" s="705"/>
      <c r="F117" s="708"/>
      <c r="G117" s="705"/>
      <c r="H117" s="705"/>
      <c r="I117" s="705"/>
      <c r="J117" s="705"/>
      <c r="K117" s="705"/>
      <c r="L117" s="705"/>
      <c r="M117" s="705"/>
      <c r="N117" s="705"/>
      <c r="O117" s="705"/>
      <c r="P117" s="705"/>
      <c r="Q117" s="705"/>
      <c r="R117" s="705"/>
      <c r="S117" s="705"/>
      <c r="T117" s="705"/>
    </row>
    <row r="118" spans="1:20" x14ac:dyDescent="0.2">
      <c r="A118" s="705"/>
      <c r="B118" s="705"/>
      <c r="C118" s="705"/>
      <c r="D118" s="705"/>
      <c r="E118" s="705"/>
      <c r="F118" s="708"/>
      <c r="G118" s="705"/>
      <c r="H118" s="705"/>
      <c r="I118" s="705"/>
      <c r="J118" s="705"/>
      <c r="K118" s="705"/>
      <c r="L118" s="705"/>
      <c r="M118" s="705"/>
      <c r="N118" s="705"/>
      <c r="O118" s="705"/>
      <c r="P118" s="705"/>
      <c r="Q118" s="705"/>
      <c r="R118" s="705"/>
      <c r="S118" s="705"/>
      <c r="T118" s="705"/>
    </row>
    <row r="119" spans="1:20" x14ac:dyDescent="0.2">
      <c r="A119" s="705"/>
      <c r="B119" s="705"/>
      <c r="C119" s="705"/>
      <c r="D119" s="705"/>
      <c r="E119" s="705"/>
      <c r="F119" s="708"/>
      <c r="G119" s="705"/>
      <c r="H119" s="705"/>
      <c r="I119" s="705"/>
      <c r="J119" s="705"/>
      <c r="K119" s="705"/>
      <c r="L119" s="705"/>
      <c r="M119" s="705"/>
      <c r="N119" s="705"/>
      <c r="O119" s="705"/>
      <c r="P119" s="705"/>
      <c r="Q119" s="705"/>
      <c r="R119" s="705"/>
      <c r="S119" s="705"/>
      <c r="T119" s="705"/>
    </row>
    <row r="120" spans="1:20" x14ac:dyDescent="0.2">
      <c r="A120" s="705"/>
      <c r="B120" s="705"/>
      <c r="C120" s="705"/>
      <c r="D120" s="705"/>
      <c r="E120" s="705"/>
      <c r="F120" s="708"/>
      <c r="G120" s="705"/>
      <c r="H120" s="705"/>
      <c r="I120" s="705"/>
      <c r="J120" s="705"/>
      <c r="K120" s="705"/>
      <c r="L120" s="705"/>
      <c r="M120" s="705"/>
      <c r="N120" s="705"/>
      <c r="O120" s="705"/>
      <c r="P120" s="705"/>
      <c r="Q120" s="705"/>
      <c r="R120" s="705"/>
      <c r="S120" s="705"/>
      <c r="T120" s="705"/>
    </row>
    <row r="121" spans="1:20" x14ac:dyDescent="0.2">
      <c r="A121" s="705"/>
      <c r="B121" s="705"/>
      <c r="C121" s="705"/>
      <c r="D121" s="705"/>
      <c r="E121" s="705"/>
      <c r="F121" s="708"/>
      <c r="G121" s="705"/>
      <c r="H121" s="705"/>
      <c r="I121" s="705"/>
      <c r="J121" s="705"/>
      <c r="K121" s="705"/>
      <c r="L121" s="705"/>
      <c r="M121" s="705"/>
      <c r="N121" s="705"/>
      <c r="O121" s="705"/>
      <c r="P121" s="705"/>
      <c r="Q121" s="705"/>
      <c r="R121" s="705"/>
      <c r="S121" s="705"/>
      <c r="T121" s="705"/>
    </row>
    <row r="122" spans="1:20" x14ac:dyDescent="0.2">
      <c r="A122" s="705"/>
      <c r="B122" s="705"/>
      <c r="C122" s="705"/>
      <c r="D122" s="705"/>
      <c r="E122" s="705"/>
      <c r="F122" s="708"/>
      <c r="G122" s="705"/>
      <c r="H122" s="705"/>
      <c r="I122" s="705"/>
      <c r="J122" s="705"/>
      <c r="K122" s="705"/>
      <c r="L122" s="705"/>
      <c r="M122" s="705"/>
      <c r="N122" s="705"/>
      <c r="O122" s="705"/>
      <c r="P122" s="705"/>
      <c r="Q122" s="705"/>
      <c r="R122" s="705"/>
      <c r="S122" s="705"/>
      <c r="T122" s="705"/>
    </row>
    <row r="123" spans="1:20" x14ac:dyDescent="0.2">
      <c r="A123" s="705"/>
      <c r="B123" s="705"/>
      <c r="C123" s="705"/>
      <c r="D123" s="705"/>
      <c r="E123" s="705"/>
      <c r="F123" s="708"/>
      <c r="G123" s="705"/>
      <c r="H123" s="705"/>
      <c r="I123" s="705"/>
      <c r="J123" s="705"/>
      <c r="K123" s="705"/>
      <c r="L123" s="705"/>
      <c r="M123" s="705"/>
      <c r="N123" s="705"/>
      <c r="O123" s="705"/>
      <c r="P123" s="705"/>
      <c r="Q123" s="705"/>
      <c r="R123" s="705"/>
      <c r="S123" s="705"/>
      <c r="T123" s="705"/>
    </row>
    <row r="124" spans="1:20" x14ac:dyDescent="0.2">
      <c r="A124" s="705"/>
      <c r="B124" s="705"/>
      <c r="C124" s="705"/>
      <c r="D124" s="705"/>
      <c r="E124" s="705"/>
      <c r="F124" s="708"/>
      <c r="G124" s="705"/>
      <c r="H124" s="705"/>
      <c r="I124" s="705"/>
      <c r="J124" s="705"/>
      <c r="K124" s="705"/>
      <c r="L124" s="705"/>
      <c r="M124" s="705"/>
      <c r="N124" s="705"/>
      <c r="O124" s="705"/>
      <c r="P124" s="705"/>
      <c r="Q124" s="705"/>
      <c r="R124" s="705"/>
      <c r="S124" s="705"/>
      <c r="T124" s="705"/>
    </row>
    <row r="125" spans="1:20" x14ac:dyDescent="0.2">
      <c r="A125" s="705"/>
      <c r="B125" s="705"/>
      <c r="C125" s="705"/>
      <c r="D125" s="705"/>
      <c r="E125" s="705"/>
      <c r="F125" s="708"/>
      <c r="G125" s="705"/>
      <c r="H125" s="705"/>
      <c r="I125" s="705"/>
      <c r="J125" s="705"/>
      <c r="K125" s="705"/>
      <c r="L125" s="705"/>
      <c r="M125" s="705"/>
      <c r="N125" s="705"/>
      <c r="O125" s="705"/>
      <c r="P125" s="705"/>
      <c r="Q125" s="705"/>
      <c r="R125" s="705"/>
      <c r="S125" s="705"/>
      <c r="T125" s="705"/>
    </row>
    <row r="126" spans="1:20" x14ac:dyDescent="0.2">
      <c r="A126" s="705"/>
      <c r="B126" s="705"/>
      <c r="C126" s="705"/>
      <c r="D126" s="705"/>
      <c r="E126" s="705"/>
      <c r="F126" s="708"/>
      <c r="G126" s="705"/>
      <c r="H126" s="705"/>
      <c r="I126" s="705"/>
      <c r="J126" s="705"/>
      <c r="K126" s="705"/>
      <c r="L126" s="705"/>
      <c r="M126" s="705"/>
      <c r="N126" s="705"/>
      <c r="O126" s="705"/>
      <c r="P126" s="705"/>
      <c r="Q126" s="705"/>
      <c r="R126" s="705"/>
      <c r="S126" s="705"/>
      <c r="T126" s="705"/>
    </row>
    <row r="127" spans="1:20" x14ac:dyDescent="0.2">
      <c r="A127" s="705"/>
      <c r="B127" s="705"/>
      <c r="C127" s="705"/>
      <c r="D127" s="705"/>
      <c r="E127" s="705"/>
      <c r="F127" s="708"/>
      <c r="G127" s="705"/>
      <c r="H127" s="705"/>
      <c r="I127" s="705"/>
      <c r="J127" s="705"/>
      <c r="K127" s="705"/>
      <c r="L127" s="705"/>
      <c r="M127" s="705"/>
      <c r="N127" s="705"/>
      <c r="O127" s="705"/>
      <c r="P127" s="705"/>
      <c r="Q127" s="705"/>
      <c r="R127" s="705"/>
      <c r="S127" s="705"/>
      <c r="T127" s="705"/>
    </row>
    <row r="128" spans="1:20" x14ac:dyDescent="0.2">
      <c r="A128" s="705"/>
      <c r="B128" s="705"/>
      <c r="C128" s="705"/>
      <c r="D128" s="705"/>
      <c r="E128" s="705"/>
      <c r="F128" s="708"/>
      <c r="G128" s="705"/>
      <c r="H128" s="705"/>
      <c r="I128" s="705"/>
      <c r="J128" s="705"/>
      <c r="K128" s="705"/>
      <c r="L128" s="705"/>
      <c r="M128" s="705"/>
      <c r="N128" s="705"/>
      <c r="O128" s="705"/>
      <c r="P128" s="705"/>
      <c r="Q128" s="705"/>
      <c r="R128" s="705"/>
      <c r="S128" s="705"/>
      <c r="T128" s="705"/>
    </row>
    <row r="129" spans="1:20" x14ac:dyDescent="0.2">
      <c r="A129" s="705"/>
      <c r="B129" s="705"/>
      <c r="C129" s="705"/>
      <c r="D129" s="705"/>
      <c r="E129" s="705"/>
      <c r="F129" s="708"/>
      <c r="G129" s="705"/>
      <c r="H129" s="705"/>
      <c r="I129" s="705"/>
      <c r="J129" s="705"/>
      <c r="K129" s="705"/>
      <c r="L129" s="705"/>
      <c r="M129" s="705"/>
      <c r="N129" s="705"/>
      <c r="O129" s="705"/>
      <c r="P129" s="705"/>
      <c r="Q129" s="705"/>
      <c r="R129" s="705"/>
      <c r="S129" s="705"/>
      <c r="T129" s="705"/>
    </row>
    <row r="130" spans="1:20" x14ac:dyDescent="0.2">
      <c r="A130" s="705"/>
      <c r="B130" s="705"/>
      <c r="C130" s="705"/>
      <c r="D130" s="705"/>
      <c r="E130" s="705"/>
      <c r="F130" s="708"/>
      <c r="G130" s="705"/>
      <c r="H130" s="705"/>
      <c r="I130" s="705"/>
      <c r="J130" s="705"/>
      <c r="K130" s="705"/>
      <c r="L130" s="705"/>
      <c r="M130" s="705"/>
      <c r="N130" s="705"/>
      <c r="O130" s="705"/>
      <c r="P130" s="705"/>
      <c r="Q130" s="705"/>
      <c r="R130" s="705"/>
      <c r="S130" s="705"/>
      <c r="T130" s="705"/>
    </row>
    <row r="131" spans="1:20" x14ac:dyDescent="0.2">
      <c r="A131" s="705"/>
      <c r="B131" s="705"/>
      <c r="C131" s="705"/>
      <c r="D131" s="705"/>
      <c r="E131" s="705"/>
      <c r="F131" s="708"/>
      <c r="G131" s="705"/>
      <c r="H131" s="705"/>
      <c r="I131" s="705"/>
      <c r="J131" s="705"/>
      <c r="K131" s="705"/>
      <c r="L131" s="705"/>
      <c r="M131" s="705"/>
      <c r="N131" s="705"/>
      <c r="O131" s="705"/>
      <c r="P131" s="705"/>
      <c r="Q131" s="705"/>
      <c r="R131" s="705"/>
      <c r="S131" s="705"/>
      <c r="T131" s="705"/>
    </row>
    <row r="132" spans="1:20" x14ac:dyDescent="0.2">
      <c r="A132" s="705"/>
      <c r="B132" s="705"/>
      <c r="C132" s="705"/>
      <c r="D132" s="705"/>
      <c r="E132" s="705"/>
      <c r="F132" s="708"/>
      <c r="G132" s="705"/>
      <c r="H132" s="705"/>
      <c r="I132" s="705"/>
      <c r="J132" s="705"/>
      <c r="K132" s="705"/>
      <c r="L132" s="705"/>
      <c r="M132" s="705"/>
      <c r="N132" s="705"/>
      <c r="O132" s="705"/>
      <c r="P132" s="705"/>
      <c r="Q132" s="705"/>
      <c r="R132" s="705"/>
      <c r="S132" s="705"/>
      <c r="T132" s="705"/>
    </row>
    <row r="133" spans="1:20" x14ac:dyDescent="0.2">
      <c r="A133" s="705"/>
      <c r="B133" s="705"/>
      <c r="C133" s="705"/>
      <c r="D133" s="705"/>
      <c r="E133" s="705"/>
      <c r="F133" s="708"/>
      <c r="G133" s="705"/>
      <c r="H133" s="705"/>
      <c r="I133" s="705"/>
      <c r="J133" s="705"/>
      <c r="K133" s="705"/>
      <c r="L133" s="705"/>
      <c r="M133" s="705"/>
      <c r="N133" s="705"/>
      <c r="O133" s="705"/>
      <c r="P133" s="705"/>
      <c r="Q133" s="705"/>
      <c r="R133" s="705"/>
      <c r="S133" s="705"/>
      <c r="T133" s="705"/>
    </row>
    <row r="134" spans="1:20" x14ac:dyDescent="0.2">
      <c r="A134" s="705"/>
      <c r="B134" s="705"/>
      <c r="C134" s="705"/>
      <c r="D134" s="705"/>
      <c r="E134" s="705"/>
      <c r="F134" s="708"/>
      <c r="G134" s="705"/>
      <c r="H134" s="705"/>
      <c r="I134" s="705"/>
      <c r="J134" s="705"/>
      <c r="K134" s="705"/>
      <c r="L134" s="705"/>
      <c r="M134" s="705"/>
      <c r="N134" s="705"/>
      <c r="O134" s="705"/>
      <c r="P134" s="705"/>
      <c r="Q134" s="705"/>
      <c r="R134" s="705"/>
      <c r="S134" s="705"/>
      <c r="T134" s="705"/>
    </row>
    <row r="135" spans="1:20" x14ac:dyDescent="0.2">
      <c r="A135" s="705"/>
      <c r="B135" s="705"/>
      <c r="C135" s="705"/>
      <c r="D135" s="705"/>
      <c r="E135" s="705"/>
      <c r="F135" s="708"/>
      <c r="G135" s="705"/>
      <c r="H135" s="705"/>
      <c r="I135" s="705"/>
      <c r="J135" s="705"/>
      <c r="K135" s="705"/>
      <c r="L135" s="705"/>
      <c r="M135" s="705"/>
      <c r="N135" s="705"/>
      <c r="O135" s="705"/>
      <c r="P135" s="705"/>
      <c r="Q135" s="705"/>
      <c r="R135" s="705"/>
      <c r="S135" s="705"/>
      <c r="T135" s="705"/>
    </row>
    <row r="136" spans="1:20" x14ac:dyDescent="0.2">
      <c r="A136" s="705"/>
      <c r="B136" s="705"/>
      <c r="C136" s="705"/>
      <c r="D136" s="705"/>
      <c r="E136" s="705"/>
      <c r="F136" s="708"/>
      <c r="G136" s="705"/>
      <c r="H136" s="705"/>
      <c r="I136" s="705"/>
      <c r="J136" s="705"/>
      <c r="K136" s="705"/>
      <c r="L136" s="705"/>
      <c r="M136" s="705"/>
      <c r="N136" s="705"/>
      <c r="O136" s="705"/>
      <c r="P136" s="705"/>
      <c r="Q136" s="705"/>
      <c r="R136" s="705"/>
      <c r="S136" s="705"/>
      <c r="T136" s="705"/>
    </row>
    <row r="137" spans="1:20" x14ac:dyDescent="0.2">
      <c r="A137" s="705"/>
      <c r="B137" s="705"/>
      <c r="C137" s="705"/>
      <c r="D137" s="705"/>
      <c r="E137" s="705"/>
      <c r="F137" s="708"/>
      <c r="G137" s="705"/>
      <c r="H137" s="705"/>
      <c r="I137" s="705"/>
      <c r="J137" s="705"/>
      <c r="K137" s="705"/>
      <c r="L137" s="705"/>
      <c r="M137" s="705"/>
      <c r="N137" s="705"/>
      <c r="O137" s="705"/>
      <c r="P137" s="705"/>
      <c r="Q137" s="705"/>
      <c r="R137" s="705"/>
      <c r="S137" s="705"/>
      <c r="T137" s="705"/>
    </row>
    <row r="138" spans="1:20" x14ac:dyDescent="0.2">
      <c r="A138" s="705"/>
      <c r="B138" s="705"/>
      <c r="C138" s="705"/>
      <c r="D138" s="705"/>
      <c r="E138" s="705"/>
      <c r="F138" s="708"/>
      <c r="G138" s="705"/>
      <c r="H138" s="705"/>
      <c r="I138" s="705"/>
      <c r="J138" s="705"/>
      <c r="K138" s="705"/>
      <c r="L138" s="705"/>
      <c r="M138" s="705"/>
      <c r="N138" s="705"/>
      <c r="O138" s="705"/>
      <c r="P138" s="705"/>
      <c r="Q138" s="705"/>
      <c r="R138" s="705"/>
      <c r="S138" s="705"/>
      <c r="T138" s="705"/>
    </row>
    <row r="139" spans="1:20" x14ac:dyDescent="0.2">
      <c r="A139" s="705"/>
      <c r="B139" s="705"/>
      <c r="C139" s="705"/>
      <c r="D139" s="705"/>
      <c r="E139" s="705"/>
      <c r="F139" s="708"/>
      <c r="G139" s="705"/>
      <c r="H139" s="705"/>
      <c r="I139" s="705"/>
      <c r="J139" s="705"/>
      <c r="K139" s="705"/>
      <c r="L139" s="705"/>
      <c r="M139" s="705"/>
      <c r="N139" s="705"/>
      <c r="O139" s="705"/>
      <c r="P139" s="705"/>
      <c r="Q139" s="705"/>
      <c r="R139" s="705"/>
      <c r="S139" s="705"/>
      <c r="T139" s="705"/>
    </row>
    <row r="140" spans="1:20" x14ac:dyDescent="0.2">
      <c r="A140" s="705"/>
      <c r="B140" s="705"/>
      <c r="C140" s="705"/>
      <c r="D140" s="705"/>
      <c r="E140" s="705"/>
      <c r="F140" s="708"/>
      <c r="G140" s="705"/>
      <c r="H140" s="705"/>
      <c r="I140" s="705"/>
      <c r="J140" s="705"/>
      <c r="K140" s="705"/>
      <c r="L140" s="705"/>
      <c r="M140" s="705"/>
      <c r="N140" s="705"/>
      <c r="O140" s="705"/>
      <c r="P140" s="705"/>
      <c r="Q140" s="705"/>
      <c r="R140" s="705"/>
      <c r="S140" s="705"/>
      <c r="T140" s="705"/>
    </row>
    <row r="141" spans="1:20" x14ac:dyDescent="0.2">
      <c r="A141" s="705"/>
      <c r="B141" s="705"/>
      <c r="C141" s="705"/>
      <c r="D141" s="705"/>
      <c r="E141" s="705"/>
      <c r="F141" s="708"/>
      <c r="G141" s="705"/>
      <c r="H141" s="705"/>
      <c r="I141" s="705"/>
      <c r="J141" s="705"/>
      <c r="K141" s="705"/>
      <c r="L141" s="705"/>
      <c r="M141" s="705"/>
      <c r="N141" s="705"/>
      <c r="O141" s="705"/>
      <c r="P141" s="705"/>
      <c r="Q141" s="705"/>
      <c r="R141" s="705"/>
      <c r="S141" s="705"/>
      <c r="T141" s="705"/>
    </row>
    <row r="142" spans="1:20" x14ac:dyDescent="0.2">
      <c r="A142" s="705"/>
      <c r="B142" s="705"/>
      <c r="C142" s="705"/>
      <c r="D142" s="705"/>
      <c r="E142" s="705"/>
      <c r="F142" s="708"/>
      <c r="G142" s="705"/>
      <c r="H142" s="705"/>
      <c r="I142" s="705"/>
      <c r="J142" s="705"/>
      <c r="K142" s="705"/>
      <c r="L142" s="705"/>
      <c r="M142" s="705"/>
      <c r="N142" s="705"/>
      <c r="O142" s="705"/>
      <c r="P142" s="705"/>
      <c r="Q142" s="705"/>
      <c r="R142" s="705"/>
      <c r="S142" s="705"/>
      <c r="T142" s="705"/>
    </row>
    <row r="143" spans="1:20" x14ac:dyDescent="0.2">
      <c r="A143" s="705"/>
      <c r="B143" s="705"/>
      <c r="C143" s="705"/>
      <c r="D143" s="705"/>
      <c r="E143" s="705"/>
      <c r="F143" s="708"/>
      <c r="G143" s="705"/>
      <c r="H143" s="705"/>
      <c r="I143" s="705"/>
      <c r="J143" s="705"/>
      <c r="K143" s="705"/>
      <c r="L143" s="705"/>
      <c r="M143" s="705"/>
      <c r="N143" s="705"/>
      <c r="O143" s="705"/>
      <c r="P143" s="705"/>
      <c r="Q143" s="705"/>
      <c r="R143" s="705"/>
      <c r="S143" s="705"/>
      <c r="T143" s="705"/>
    </row>
    <row r="144" spans="1:20" x14ac:dyDescent="0.2">
      <c r="A144" s="705"/>
      <c r="B144" s="705"/>
      <c r="C144" s="705"/>
      <c r="D144" s="705"/>
      <c r="E144" s="705"/>
      <c r="F144" s="708"/>
      <c r="G144" s="705"/>
      <c r="H144" s="705"/>
      <c r="I144" s="705"/>
      <c r="J144" s="705"/>
      <c r="K144" s="705"/>
      <c r="L144" s="705"/>
      <c r="M144" s="705"/>
      <c r="N144" s="705"/>
      <c r="O144" s="705"/>
      <c r="P144" s="705"/>
      <c r="Q144" s="705"/>
      <c r="R144" s="705"/>
      <c r="S144" s="705"/>
      <c r="T144" s="705"/>
    </row>
    <row r="145" spans="1:20" x14ac:dyDescent="0.2">
      <c r="A145" s="705"/>
      <c r="B145" s="705"/>
      <c r="C145" s="705"/>
      <c r="D145" s="705"/>
      <c r="E145" s="705"/>
      <c r="F145" s="708"/>
      <c r="G145" s="705"/>
      <c r="H145" s="705"/>
      <c r="I145" s="705"/>
      <c r="J145" s="705"/>
      <c r="K145" s="705"/>
      <c r="L145" s="705"/>
      <c r="M145" s="705"/>
      <c r="N145" s="705"/>
      <c r="O145" s="705"/>
      <c r="P145" s="705"/>
      <c r="Q145" s="705"/>
      <c r="R145" s="705"/>
      <c r="S145" s="705"/>
      <c r="T145" s="705"/>
    </row>
    <row r="146" spans="1:20" x14ac:dyDescent="0.2">
      <c r="A146" s="705"/>
      <c r="B146" s="705"/>
      <c r="C146" s="705"/>
      <c r="D146" s="705"/>
      <c r="E146" s="705"/>
      <c r="F146" s="708"/>
      <c r="G146" s="705"/>
      <c r="H146" s="705"/>
      <c r="I146" s="705"/>
      <c r="J146" s="705"/>
      <c r="K146" s="705"/>
      <c r="L146" s="705"/>
      <c r="M146" s="705"/>
      <c r="N146" s="705"/>
      <c r="O146" s="705"/>
      <c r="P146" s="705"/>
      <c r="Q146" s="705"/>
      <c r="R146" s="705"/>
      <c r="S146" s="705"/>
      <c r="T146" s="705"/>
    </row>
    <row r="147" spans="1:20" x14ac:dyDescent="0.2">
      <c r="A147" s="705"/>
      <c r="B147" s="705"/>
      <c r="C147" s="705"/>
      <c r="D147" s="705"/>
      <c r="E147" s="705"/>
      <c r="F147" s="708"/>
      <c r="G147" s="705"/>
      <c r="H147" s="705"/>
      <c r="I147" s="705"/>
      <c r="J147" s="705"/>
      <c r="K147" s="705"/>
      <c r="L147" s="705"/>
      <c r="M147" s="705"/>
      <c r="N147" s="705"/>
      <c r="O147" s="705"/>
      <c r="P147" s="705"/>
      <c r="Q147" s="705"/>
      <c r="R147" s="705"/>
      <c r="S147" s="705"/>
      <c r="T147" s="705"/>
    </row>
    <row r="148" spans="1:20" x14ac:dyDescent="0.2">
      <c r="A148" s="705"/>
      <c r="B148" s="705"/>
      <c r="C148" s="705"/>
      <c r="D148" s="705"/>
      <c r="E148" s="705"/>
      <c r="F148" s="708"/>
      <c r="G148" s="705"/>
      <c r="H148" s="705"/>
      <c r="I148" s="705"/>
      <c r="J148" s="705"/>
      <c r="K148" s="705"/>
      <c r="L148" s="705"/>
      <c r="M148" s="705"/>
      <c r="N148" s="705"/>
      <c r="O148" s="705"/>
      <c r="P148" s="705"/>
      <c r="Q148" s="705"/>
      <c r="R148" s="705"/>
      <c r="S148" s="705"/>
      <c r="T148" s="705"/>
    </row>
    <row r="149" spans="1:20" x14ac:dyDescent="0.2">
      <c r="A149" s="705"/>
      <c r="B149" s="705"/>
      <c r="C149" s="705"/>
      <c r="D149" s="705"/>
      <c r="E149" s="705"/>
      <c r="F149" s="708"/>
      <c r="G149" s="705"/>
      <c r="H149" s="705"/>
      <c r="I149" s="705"/>
      <c r="J149" s="705"/>
      <c r="K149" s="705"/>
      <c r="L149" s="705"/>
      <c r="M149" s="705"/>
      <c r="N149" s="705"/>
      <c r="O149" s="705"/>
      <c r="P149" s="705"/>
      <c r="Q149" s="705"/>
      <c r="R149" s="705"/>
      <c r="S149" s="705"/>
      <c r="T149" s="705"/>
    </row>
    <row r="150" spans="1:20" x14ac:dyDescent="0.2">
      <c r="A150" s="705"/>
      <c r="B150" s="705"/>
      <c r="C150" s="705"/>
      <c r="D150" s="705"/>
      <c r="E150" s="705"/>
      <c r="F150" s="708"/>
      <c r="G150" s="705"/>
      <c r="H150" s="705"/>
      <c r="I150" s="705"/>
      <c r="J150" s="705"/>
      <c r="K150" s="705"/>
      <c r="L150" s="705"/>
      <c r="M150" s="705"/>
      <c r="N150" s="705"/>
      <c r="O150" s="705"/>
      <c r="P150" s="705"/>
      <c r="Q150" s="705"/>
      <c r="R150" s="705"/>
      <c r="S150" s="705"/>
      <c r="T150" s="705"/>
    </row>
    <row r="151" spans="1:20" x14ac:dyDescent="0.2">
      <c r="A151" s="705"/>
      <c r="B151" s="705"/>
      <c r="C151" s="705"/>
      <c r="D151" s="705"/>
      <c r="E151" s="705"/>
      <c r="F151" s="708"/>
      <c r="G151" s="705"/>
      <c r="H151" s="705"/>
      <c r="I151" s="705"/>
      <c r="J151" s="705"/>
      <c r="K151" s="705"/>
      <c r="L151" s="705"/>
      <c r="M151" s="705"/>
      <c r="N151" s="705"/>
      <c r="O151" s="705"/>
      <c r="P151" s="705"/>
      <c r="Q151" s="705"/>
      <c r="R151" s="705"/>
      <c r="S151" s="705"/>
      <c r="T151" s="705"/>
    </row>
    <row r="152" spans="1:20" x14ac:dyDescent="0.2">
      <c r="A152" s="705"/>
      <c r="B152" s="705"/>
      <c r="C152" s="705"/>
      <c r="D152" s="705"/>
      <c r="E152" s="705"/>
      <c r="F152" s="708"/>
      <c r="G152" s="705"/>
      <c r="H152" s="705"/>
      <c r="I152" s="705"/>
      <c r="J152" s="705"/>
      <c r="K152" s="705"/>
      <c r="L152" s="705"/>
      <c r="M152" s="705"/>
      <c r="N152" s="705"/>
      <c r="O152" s="705"/>
      <c r="P152" s="705"/>
      <c r="Q152" s="705"/>
      <c r="R152" s="705"/>
      <c r="S152" s="705"/>
      <c r="T152" s="705"/>
    </row>
    <row r="153" spans="1:20" x14ac:dyDescent="0.2">
      <c r="A153" s="705"/>
      <c r="B153" s="705"/>
      <c r="C153" s="705"/>
      <c r="D153" s="705"/>
      <c r="E153" s="705"/>
      <c r="F153" s="708"/>
      <c r="G153" s="705"/>
      <c r="H153" s="705"/>
      <c r="I153" s="705"/>
      <c r="J153" s="705"/>
      <c r="K153" s="705"/>
      <c r="L153" s="705"/>
      <c r="M153" s="705"/>
      <c r="N153" s="705"/>
      <c r="O153" s="705"/>
      <c r="P153" s="705"/>
      <c r="Q153" s="705"/>
      <c r="R153" s="705"/>
      <c r="S153" s="705"/>
      <c r="T153" s="705"/>
    </row>
    <row r="154" spans="1:20" x14ac:dyDescent="0.2">
      <c r="A154" s="705"/>
      <c r="B154" s="705"/>
      <c r="C154" s="705"/>
      <c r="D154" s="705"/>
      <c r="E154" s="705"/>
      <c r="F154" s="708"/>
      <c r="G154" s="705"/>
      <c r="H154" s="705"/>
      <c r="I154" s="705"/>
      <c r="J154" s="705"/>
      <c r="K154" s="705"/>
      <c r="L154" s="705"/>
      <c r="M154" s="705"/>
      <c r="N154" s="705"/>
      <c r="O154" s="705"/>
      <c r="P154" s="705"/>
      <c r="Q154" s="705"/>
      <c r="R154" s="705"/>
      <c r="S154" s="705"/>
      <c r="T154" s="705"/>
    </row>
    <row r="155" spans="1:20" x14ac:dyDescent="0.2">
      <c r="A155" s="705"/>
      <c r="B155" s="705"/>
      <c r="C155" s="705"/>
      <c r="D155" s="705"/>
      <c r="E155" s="705"/>
      <c r="F155" s="708"/>
      <c r="G155" s="705"/>
      <c r="H155" s="705"/>
      <c r="I155" s="705"/>
      <c r="J155" s="705"/>
      <c r="K155" s="705"/>
      <c r="L155" s="705"/>
      <c r="M155" s="705"/>
      <c r="N155" s="705"/>
      <c r="O155" s="705"/>
      <c r="P155" s="705"/>
      <c r="Q155" s="705"/>
      <c r="R155" s="705"/>
      <c r="S155" s="705"/>
      <c r="T155" s="705"/>
    </row>
    <row r="156" spans="1:20" x14ac:dyDescent="0.2">
      <c r="A156" s="705"/>
      <c r="B156" s="705"/>
      <c r="C156" s="705"/>
      <c r="D156" s="705"/>
      <c r="E156" s="705"/>
      <c r="F156" s="708"/>
      <c r="G156" s="705"/>
      <c r="H156" s="705"/>
      <c r="I156" s="705"/>
      <c r="J156" s="705"/>
      <c r="K156" s="705"/>
      <c r="L156" s="705"/>
      <c r="M156" s="705"/>
      <c r="N156" s="705"/>
      <c r="O156" s="705"/>
      <c r="P156" s="705"/>
      <c r="Q156" s="705"/>
      <c r="R156" s="705"/>
      <c r="S156" s="705"/>
      <c r="T156" s="705"/>
    </row>
    <row r="157" spans="1:20" x14ac:dyDescent="0.2">
      <c r="A157" s="705"/>
      <c r="B157" s="705"/>
      <c r="C157" s="705"/>
      <c r="D157" s="705"/>
      <c r="E157" s="705"/>
      <c r="F157" s="708"/>
      <c r="G157" s="705"/>
      <c r="H157" s="705"/>
      <c r="I157" s="705"/>
      <c r="J157" s="705"/>
      <c r="K157" s="705"/>
      <c r="L157" s="705"/>
      <c r="M157" s="705"/>
      <c r="N157" s="705"/>
      <c r="O157" s="705"/>
      <c r="P157" s="705"/>
      <c r="Q157" s="705"/>
      <c r="R157" s="705"/>
      <c r="S157" s="705"/>
      <c r="T157" s="705"/>
    </row>
    <row r="158" spans="1:20" x14ac:dyDescent="0.2">
      <c r="A158" s="705"/>
      <c r="B158" s="705"/>
      <c r="C158" s="705"/>
      <c r="D158" s="705"/>
      <c r="E158" s="705"/>
      <c r="F158" s="708"/>
      <c r="G158" s="705"/>
      <c r="H158" s="705"/>
      <c r="I158" s="705"/>
      <c r="J158" s="705"/>
      <c r="K158" s="705"/>
      <c r="L158" s="705"/>
      <c r="M158" s="705"/>
      <c r="N158" s="705"/>
      <c r="O158" s="705"/>
      <c r="P158" s="705"/>
      <c r="Q158" s="705"/>
      <c r="R158" s="705"/>
      <c r="S158" s="705"/>
      <c r="T158" s="705"/>
    </row>
    <row r="159" spans="1:20" x14ac:dyDescent="0.2">
      <c r="A159" s="705"/>
      <c r="B159" s="705"/>
      <c r="C159" s="705"/>
      <c r="D159" s="705"/>
      <c r="E159" s="705"/>
      <c r="F159" s="708"/>
      <c r="G159" s="705"/>
      <c r="H159" s="705"/>
      <c r="I159" s="705"/>
      <c r="J159" s="705"/>
      <c r="K159" s="705"/>
      <c r="L159" s="705"/>
      <c r="M159" s="705"/>
      <c r="N159" s="705"/>
      <c r="O159" s="705"/>
      <c r="P159" s="705"/>
      <c r="Q159" s="705"/>
      <c r="R159" s="705"/>
      <c r="S159" s="705"/>
      <c r="T159" s="705"/>
    </row>
    <row r="160" spans="1:20" x14ac:dyDescent="0.2">
      <c r="A160" s="705"/>
      <c r="B160" s="705"/>
      <c r="C160" s="705"/>
      <c r="D160" s="705"/>
      <c r="E160" s="705"/>
      <c r="F160" s="708"/>
      <c r="G160" s="705"/>
      <c r="H160" s="705"/>
      <c r="I160" s="705"/>
      <c r="J160" s="705"/>
      <c r="K160" s="705"/>
      <c r="L160" s="705"/>
      <c r="M160" s="705"/>
      <c r="N160" s="705"/>
      <c r="O160" s="705"/>
      <c r="P160" s="705"/>
      <c r="Q160" s="705"/>
      <c r="R160" s="705"/>
      <c r="S160" s="705"/>
      <c r="T160" s="705"/>
    </row>
    <row r="161" spans="1:20" x14ac:dyDescent="0.2">
      <c r="A161" s="705"/>
      <c r="B161" s="705"/>
      <c r="C161" s="705"/>
      <c r="D161" s="705"/>
      <c r="E161" s="705"/>
      <c r="F161" s="708"/>
      <c r="G161" s="705"/>
      <c r="H161" s="705"/>
      <c r="I161" s="705"/>
      <c r="J161" s="705"/>
      <c r="K161" s="705"/>
      <c r="L161" s="705"/>
      <c r="M161" s="705"/>
      <c r="N161" s="705"/>
      <c r="O161" s="705"/>
      <c r="P161" s="705"/>
      <c r="Q161" s="705"/>
      <c r="R161" s="705"/>
      <c r="S161" s="705"/>
      <c r="T161" s="705"/>
    </row>
    <row r="162" spans="1:20" x14ac:dyDescent="0.2">
      <c r="A162" s="705"/>
      <c r="B162" s="705"/>
      <c r="C162" s="705"/>
      <c r="D162" s="705"/>
      <c r="E162" s="705"/>
      <c r="F162" s="708"/>
      <c r="G162" s="705"/>
      <c r="H162" s="705"/>
      <c r="I162" s="705"/>
      <c r="J162" s="705"/>
      <c r="K162" s="705"/>
      <c r="L162" s="705"/>
      <c r="M162" s="705"/>
      <c r="N162" s="705"/>
      <c r="O162" s="705"/>
      <c r="P162" s="705"/>
      <c r="Q162" s="705"/>
      <c r="R162" s="705"/>
      <c r="S162" s="705"/>
      <c r="T162" s="705"/>
    </row>
    <row r="163" spans="1:20" x14ac:dyDescent="0.2">
      <c r="A163" s="705"/>
      <c r="B163" s="705"/>
      <c r="C163" s="705"/>
      <c r="D163" s="705"/>
      <c r="E163" s="705"/>
      <c r="F163" s="708"/>
      <c r="G163" s="705"/>
      <c r="H163" s="705"/>
      <c r="I163" s="705"/>
      <c r="J163" s="705"/>
      <c r="K163" s="705"/>
      <c r="L163" s="705"/>
      <c r="M163" s="705"/>
      <c r="N163" s="705"/>
      <c r="O163" s="705"/>
      <c r="P163" s="705"/>
      <c r="Q163" s="705"/>
      <c r="R163" s="705"/>
      <c r="S163" s="705"/>
      <c r="T163" s="705"/>
    </row>
    <row r="164" spans="1:20" x14ac:dyDescent="0.2">
      <c r="A164" s="705"/>
      <c r="B164" s="705"/>
      <c r="C164" s="705"/>
      <c r="D164" s="705"/>
      <c r="E164" s="705"/>
      <c r="F164" s="708"/>
      <c r="G164" s="705"/>
      <c r="H164" s="705"/>
      <c r="I164" s="705"/>
      <c r="J164" s="705"/>
      <c r="K164" s="705"/>
      <c r="L164" s="705"/>
      <c r="M164" s="705"/>
      <c r="N164" s="705"/>
      <c r="O164" s="705"/>
      <c r="P164" s="705"/>
      <c r="Q164" s="705"/>
      <c r="R164" s="705"/>
      <c r="S164" s="705"/>
      <c r="T164" s="705"/>
    </row>
    <row r="165" spans="1:20" x14ac:dyDescent="0.2">
      <c r="A165" s="705"/>
      <c r="B165" s="705"/>
      <c r="C165" s="705"/>
      <c r="D165" s="705"/>
      <c r="E165" s="705"/>
      <c r="F165" s="708"/>
      <c r="G165" s="705"/>
      <c r="H165" s="705"/>
      <c r="I165" s="705"/>
      <c r="J165" s="705"/>
      <c r="K165" s="705"/>
      <c r="L165" s="705"/>
      <c r="M165" s="705"/>
      <c r="N165" s="705"/>
      <c r="O165" s="705"/>
      <c r="P165" s="705"/>
      <c r="Q165" s="705"/>
      <c r="R165" s="705"/>
      <c r="S165" s="705"/>
      <c r="T165" s="705"/>
    </row>
    <row r="166" spans="1:20" x14ac:dyDescent="0.2">
      <c r="A166" s="705"/>
      <c r="B166" s="705"/>
      <c r="C166" s="705"/>
      <c r="D166" s="705"/>
      <c r="E166" s="705"/>
      <c r="F166" s="708"/>
      <c r="G166" s="705"/>
      <c r="H166" s="705"/>
      <c r="I166" s="705"/>
      <c r="J166" s="705"/>
      <c r="K166" s="705"/>
      <c r="L166" s="705"/>
      <c r="M166" s="705"/>
      <c r="N166" s="705"/>
      <c r="O166" s="705"/>
      <c r="P166" s="705"/>
      <c r="Q166" s="705"/>
      <c r="R166" s="705"/>
      <c r="S166" s="705"/>
      <c r="T166" s="705"/>
    </row>
    <row r="167" spans="1:20" x14ac:dyDescent="0.2">
      <c r="A167" s="705"/>
      <c r="B167" s="705"/>
      <c r="C167" s="705"/>
      <c r="D167" s="705"/>
      <c r="E167" s="705"/>
      <c r="F167" s="708"/>
      <c r="G167" s="705"/>
      <c r="H167" s="705"/>
      <c r="I167" s="705"/>
      <c r="J167" s="705"/>
      <c r="K167" s="705"/>
      <c r="L167" s="705"/>
      <c r="M167" s="705"/>
      <c r="N167" s="705"/>
      <c r="O167" s="705"/>
      <c r="P167" s="705"/>
      <c r="Q167" s="705"/>
      <c r="R167" s="705"/>
      <c r="S167" s="705"/>
      <c r="T167" s="705"/>
    </row>
    <row r="168" spans="1:20" x14ac:dyDescent="0.2">
      <c r="A168" s="705"/>
      <c r="B168" s="705"/>
      <c r="C168" s="705"/>
      <c r="D168" s="705"/>
      <c r="E168" s="705"/>
      <c r="F168" s="708"/>
      <c r="G168" s="705"/>
      <c r="H168" s="705"/>
      <c r="I168" s="705"/>
      <c r="J168" s="705"/>
      <c r="K168" s="705"/>
      <c r="L168" s="705"/>
      <c r="M168" s="705"/>
      <c r="N168" s="705"/>
      <c r="O168" s="705"/>
      <c r="P168" s="705"/>
      <c r="Q168" s="705"/>
      <c r="R168" s="705"/>
      <c r="S168" s="705"/>
      <c r="T168" s="705"/>
    </row>
    <row r="169" spans="1:20" x14ac:dyDescent="0.2">
      <c r="A169" s="705"/>
      <c r="B169" s="705"/>
      <c r="C169" s="705"/>
      <c r="D169" s="705"/>
      <c r="E169" s="705"/>
      <c r="F169" s="708"/>
      <c r="G169" s="705"/>
      <c r="H169" s="705"/>
      <c r="I169" s="705"/>
      <c r="J169" s="705"/>
      <c r="K169" s="705"/>
      <c r="L169" s="705"/>
      <c r="M169" s="705"/>
      <c r="N169" s="705"/>
      <c r="O169" s="705"/>
      <c r="P169" s="705"/>
      <c r="Q169" s="705"/>
      <c r="R169" s="705"/>
      <c r="S169" s="705"/>
      <c r="T169" s="705"/>
    </row>
    <row r="170" spans="1:20" x14ac:dyDescent="0.2">
      <c r="A170" s="705"/>
      <c r="B170" s="705"/>
      <c r="C170" s="705"/>
      <c r="D170" s="705"/>
      <c r="E170" s="705"/>
      <c r="F170" s="708"/>
      <c r="G170" s="705"/>
      <c r="H170" s="705"/>
      <c r="I170" s="705"/>
      <c r="J170" s="705"/>
      <c r="K170" s="705"/>
      <c r="L170" s="705"/>
      <c r="M170" s="705"/>
      <c r="N170" s="705"/>
      <c r="O170" s="705"/>
      <c r="P170" s="705"/>
      <c r="Q170" s="705"/>
      <c r="R170" s="705"/>
      <c r="S170" s="705"/>
      <c r="T170" s="705"/>
    </row>
    <row r="171" spans="1:20" x14ac:dyDescent="0.2">
      <c r="A171" s="705"/>
      <c r="B171" s="705"/>
      <c r="C171" s="705"/>
      <c r="D171" s="705"/>
      <c r="E171" s="705"/>
      <c r="F171" s="708"/>
      <c r="G171" s="705"/>
      <c r="H171" s="705"/>
      <c r="I171" s="705"/>
      <c r="J171" s="705"/>
      <c r="K171" s="705"/>
      <c r="L171" s="705"/>
      <c r="M171" s="705"/>
      <c r="N171" s="705"/>
      <c r="O171" s="705"/>
      <c r="P171" s="705"/>
      <c r="Q171" s="705"/>
      <c r="R171" s="705"/>
      <c r="S171" s="705"/>
      <c r="T171" s="705"/>
    </row>
    <row r="172" spans="1:20" x14ac:dyDescent="0.2">
      <c r="A172" s="705"/>
      <c r="B172" s="705"/>
      <c r="C172" s="705"/>
      <c r="D172" s="705"/>
      <c r="E172" s="705"/>
      <c r="F172" s="708"/>
      <c r="G172" s="705"/>
      <c r="H172" s="705"/>
      <c r="I172" s="705"/>
      <c r="J172" s="705"/>
      <c r="K172" s="705"/>
      <c r="L172" s="705"/>
      <c r="M172" s="705"/>
      <c r="N172" s="705"/>
      <c r="O172" s="705"/>
      <c r="P172" s="705"/>
      <c r="Q172" s="705"/>
      <c r="R172" s="705"/>
      <c r="S172" s="705"/>
      <c r="T172" s="705"/>
    </row>
    <row r="173" spans="1:20" x14ac:dyDescent="0.2">
      <c r="A173" s="705"/>
      <c r="B173" s="705"/>
      <c r="C173" s="705"/>
      <c r="D173" s="705"/>
      <c r="E173" s="705"/>
      <c r="F173" s="708"/>
      <c r="G173" s="705"/>
      <c r="H173" s="705"/>
      <c r="I173" s="705"/>
      <c r="J173" s="705"/>
      <c r="K173" s="705"/>
      <c r="L173" s="705"/>
      <c r="M173" s="705"/>
      <c r="N173" s="705"/>
      <c r="O173" s="705"/>
      <c r="P173" s="705"/>
      <c r="Q173" s="705"/>
      <c r="R173" s="705"/>
      <c r="S173" s="705"/>
      <c r="T173" s="705"/>
    </row>
    <row r="174" spans="1:20" x14ac:dyDescent="0.2">
      <c r="A174" s="705"/>
      <c r="B174" s="705"/>
      <c r="C174" s="705"/>
      <c r="D174" s="705"/>
      <c r="E174" s="705"/>
      <c r="F174" s="708"/>
      <c r="G174" s="705"/>
      <c r="H174" s="705"/>
      <c r="I174" s="705"/>
      <c r="J174" s="705"/>
      <c r="K174" s="705"/>
      <c r="L174" s="705"/>
      <c r="M174" s="705"/>
      <c r="N174" s="705"/>
      <c r="O174" s="705"/>
      <c r="P174" s="705"/>
      <c r="Q174" s="705"/>
      <c r="R174" s="705"/>
      <c r="S174" s="705"/>
      <c r="T174" s="705"/>
    </row>
    <row r="175" spans="1:20" x14ac:dyDescent="0.2">
      <c r="A175" s="705"/>
      <c r="B175" s="705"/>
      <c r="C175" s="705"/>
      <c r="D175" s="705"/>
      <c r="E175" s="705"/>
      <c r="F175" s="708"/>
      <c r="G175" s="705"/>
      <c r="H175" s="705"/>
      <c r="I175" s="705"/>
      <c r="J175" s="705"/>
      <c r="K175" s="705"/>
      <c r="L175" s="705"/>
      <c r="M175" s="705"/>
      <c r="N175" s="705"/>
      <c r="O175" s="705"/>
      <c r="P175" s="705"/>
      <c r="Q175" s="705"/>
      <c r="R175" s="705"/>
      <c r="S175" s="705"/>
      <c r="T175" s="705"/>
    </row>
    <row r="176" spans="1:20" x14ac:dyDescent="0.2">
      <c r="A176" s="705"/>
      <c r="B176" s="705"/>
      <c r="C176" s="705"/>
      <c r="D176" s="705"/>
      <c r="E176" s="705"/>
      <c r="F176" s="708"/>
      <c r="G176" s="705"/>
      <c r="H176" s="705"/>
      <c r="I176" s="705"/>
      <c r="J176" s="705"/>
      <c r="K176" s="705"/>
      <c r="L176" s="705"/>
      <c r="M176" s="705"/>
      <c r="N176" s="705"/>
      <c r="O176" s="705"/>
      <c r="P176" s="705"/>
      <c r="Q176" s="705"/>
      <c r="R176" s="705"/>
      <c r="S176" s="705"/>
      <c r="T176" s="705"/>
    </row>
    <row r="177" spans="1:20" x14ac:dyDescent="0.2">
      <c r="A177" s="705"/>
      <c r="B177" s="705"/>
      <c r="C177" s="705"/>
      <c r="D177" s="705"/>
      <c r="E177" s="705"/>
      <c r="F177" s="708"/>
      <c r="G177" s="705"/>
      <c r="H177" s="705"/>
      <c r="I177" s="705"/>
      <c r="J177" s="705"/>
      <c r="K177" s="705"/>
      <c r="L177" s="705"/>
      <c r="M177" s="705"/>
      <c r="N177" s="705"/>
      <c r="O177" s="705"/>
      <c r="P177" s="705"/>
      <c r="Q177" s="705"/>
      <c r="R177" s="705"/>
      <c r="S177" s="705"/>
      <c r="T177" s="705"/>
    </row>
    <row r="178" spans="1:20" x14ac:dyDescent="0.2">
      <c r="A178" s="705"/>
      <c r="B178" s="705"/>
      <c r="C178" s="705"/>
      <c r="D178" s="705"/>
      <c r="E178" s="705"/>
      <c r="F178" s="708"/>
      <c r="G178" s="705"/>
      <c r="H178" s="705"/>
      <c r="I178" s="705"/>
      <c r="J178" s="705"/>
      <c r="K178" s="705"/>
      <c r="L178" s="705"/>
      <c r="M178" s="705"/>
      <c r="N178" s="705"/>
      <c r="O178" s="705"/>
      <c r="P178" s="705"/>
      <c r="Q178" s="705"/>
      <c r="R178" s="705"/>
      <c r="S178" s="705"/>
      <c r="T178" s="705"/>
    </row>
    <row r="179" spans="1:20" x14ac:dyDescent="0.2">
      <c r="A179" s="705"/>
      <c r="B179" s="705"/>
      <c r="C179" s="705"/>
      <c r="D179" s="705"/>
      <c r="E179" s="705"/>
      <c r="F179" s="708"/>
      <c r="G179" s="705"/>
      <c r="H179" s="705"/>
      <c r="I179" s="705"/>
      <c r="J179" s="705"/>
      <c r="K179" s="705"/>
      <c r="L179" s="705"/>
      <c r="M179" s="705"/>
      <c r="N179" s="705"/>
      <c r="O179" s="705"/>
      <c r="P179" s="705"/>
      <c r="Q179" s="705"/>
      <c r="R179" s="705"/>
      <c r="S179" s="705"/>
      <c r="T179" s="705"/>
    </row>
    <row r="180" spans="1:20" x14ac:dyDescent="0.2">
      <c r="A180" s="705"/>
      <c r="B180" s="705"/>
      <c r="C180" s="705"/>
      <c r="D180" s="705"/>
      <c r="E180" s="705"/>
      <c r="F180" s="708"/>
      <c r="G180" s="705"/>
      <c r="H180" s="705"/>
      <c r="I180" s="705"/>
      <c r="J180" s="705"/>
      <c r="K180" s="705"/>
      <c r="L180" s="705"/>
      <c r="M180" s="705"/>
      <c r="N180" s="705"/>
      <c r="O180" s="705"/>
      <c r="P180" s="705"/>
      <c r="Q180" s="705"/>
      <c r="R180" s="705"/>
      <c r="S180" s="705"/>
      <c r="T180" s="705"/>
    </row>
    <row r="181" spans="1:20" x14ac:dyDescent="0.2">
      <c r="A181" s="705"/>
      <c r="B181" s="705"/>
      <c r="C181" s="705"/>
      <c r="D181" s="705"/>
      <c r="E181" s="705"/>
      <c r="F181" s="708"/>
      <c r="G181" s="705"/>
      <c r="H181" s="705"/>
      <c r="I181" s="705"/>
      <c r="J181" s="705"/>
      <c r="K181" s="705"/>
      <c r="L181" s="705"/>
      <c r="M181" s="705"/>
      <c r="N181" s="705"/>
      <c r="O181" s="705"/>
      <c r="P181" s="705"/>
      <c r="Q181" s="705"/>
      <c r="R181" s="705"/>
      <c r="S181" s="705"/>
      <c r="T181" s="705"/>
    </row>
    <row r="182" spans="1:20" x14ac:dyDescent="0.2">
      <c r="A182" s="705"/>
      <c r="B182" s="705"/>
      <c r="C182" s="705"/>
      <c r="D182" s="705"/>
      <c r="E182" s="705"/>
      <c r="F182" s="708"/>
      <c r="G182" s="705"/>
      <c r="H182" s="705"/>
      <c r="I182" s="705"/>
      <c r="J182" s="705"/>
      <c r="K182" s="705"/>
      <c r="L182" s="705"/>
      <c r="M182" s="705"/>
      <c r="N182" s="705"/>
      <c r="O182" s="705"/>
      <c r="P182" s="705"/>
      <c r="Q182" s="705"/>
      <c r="R182" s="705"/>
      <c r="S182" s="705"/>
      <c r="T182" s="705"/>
    </row>
    <row r="183" spans="1:20" x14ac:dyDescent="0.2">
      <c r="A183" s="705"/>
      <c r="B183" s="705"/>
      <c r="C183" s="705"/>
      <c r="D183" s="705"/>
      <c r="E183" s="705"/>
      <c r="F183" s="708"/>
      <c r="G183" s="705"/>
      <c r="H183" s="705"/>
      <c r="I183" s="705"/>
      <c r="J183" s="705"/>
      <c r="K183" s="705"/>
      <c r="L183" s="705"/>
      <c r="M183" s="705"/>
      <c r="N183" s="705"/>
      <c r="O183" s="705"/>
      <c r="P183" s="705"/>
      <c r="Q183" s="705"/>
      <c r="R183" s="705"/>
      <c r="S183" s="705"/>
      <c r="T183" s="705"/>
    </row>
    <row r="184" spans="1:20" x14ac:dyDescent="0.2">
      <c r="A184" s="705"/>
      <c r="B184" s="705"/>
      <c r="C184" s="705"/>
      <c r="D184" s="705"/>
      <c r="E184" s="705"/>
      <c r="F184" s="708"/>
      <c r="G184" s="705"/>
      <c r="H184" s="705"/>
      <c r="I184" s="705"/>
      <c r="J184" s="705"/>
      <c r="K184" s="705"/>
      <c r="L184" s="705"/>
      <c r="M184" s="705"/>
      <c r="N184" s="705"/>
      <c r="O184" s="705"/>
      <c r="P184" s="705"/>
      <c r="Q184" s="705"/>
      <c r="R184" s="705"/>
      <c r="S184" s="705"/>
      <c r="T184" s="705"/>
    </row>
    <row r="185" spans="1:20" x14ac:dyDescent="0.2">
      <c r="A185" s="705"/>
      <c r="B185" s="705"/>
      <c r="C185" s="705"/>
      <c r="D185" s="705"/>
      <c r="E185" s="705"/>
      <c r="F185" s="708"/>
      <c r="G185" s="705"/>
      <c r="H185" s="705"/>
      <c r="I185" s="705"/>
      <c r="J185" s="705"/>
      <c r="K185" s="705"/>
      <c r="L185" s="705"/>
      <c r="M185" s="705"/>
      <c r="N185" s="705"/>
      <c r="O185" s="705"/>
      <c r="P185" s="705"/>
      <c r="Q185" s="705"/>
      <c r="R185" s="705"/>
      <c r="S185" s="705"/>
      <c r="T185" s="705"/>
    </row>
    <row r="186" spans="1:20" x14ac:dyDescent="0.2">
      <c r="A186" s="705"/>
      <c r="B186" s="705"/>
      <c r="C186" s="705"/>
      <c r="D186" s="705"/>
      <c r="E186" s="705"/>
      <c r="F186" s="708"/>
      <c r="G186" s="705"/>
      <c r="H186" s="705"/>
      <c r="I186" s="705"/>
      <c r="J186" s="705"/>
      <c r="K186" s="705"/>
      <c r="L186" s="705"/>
      <c r="M186" s="705"/>
      <c r="N186" s="705"/>
      <c r="O186" s="705"/>
      <c r="P186" s="705"/>
      <c r="Q186" s="705"/>
      <c r="R186" s="705"/>
      <c r="S186" s="705"/>
      <c r="T186" s="705"/>
    </row>
    <row r="187" spans="1:20" x14ac:dyDescent="0.2">
      <c r="A187" s="705"/>
      <c r="B187" s="705"/>
      <c r="C187" s="705"/>
      <c r="D187" s="705"/>
      <c r="E187" s="705"/>
      <c r="F187" s="708"/>
      <c r="G187" s="705"/>
      <c r="H187" s="705"/>
      <c r="I187" s="705"/>
      <c r="J187" s="705"/>
      <c r="K187" s="705"/>
      <c r="L187" s="705"/>
      <c r="M187" s="705"/>
      <c r="N187" s="705"/>
      <c r="O187" s="705"/>
      <c r="P187" s="705"/>
      <c r="Q187" s="705"/>
      <c r="R187" s="705"/>
      <c r="S187" s="705"/>
      <c r="T187" s="705"/>
    </row>
    <row r="188" spans="1:20" x14ac:dyDescent="0.2">
      <c r="A188" s="705"/>
      <c r="B188" s="705"/>
      <c r="C188" s="705"/>
      <c r="D188" s="705"/>
      <c r="E188" s="705"/>
      <c r="F188" s="708"/>
      <c r="G188" s="705"/>
      <c r="H188" s="705"/>
      <c r="I188" s="705"/>
      <c r="J188" s="705"/>
      <c r="K188" s="705"/>
      <c r="L188" s="705"/>
      <c r="M188" s="705"/>
      <c r="N188" s="705"/>
      <c r="O188" s="705"/>
      <c r="P188" s="705"/>
      <c r="Q188" s="705"/>
      <c r="R188" s="705"/>
      <c r="S188" s="705"/>
      <c r="T188" s="705"/>
    </row>
    <row r="189" spans="1:20" x14ac:dyDescent="0.2">
      <c r="A189" s="705"/>
      <c r="B189" s="705"/>
      <c r="C189" s="705"/>
      <c r="D189" s="705"/>
      <c r="E189" s="705"/>
      <c r="F189" s="708"/>
      <c r="G189" s="705"/>
      <c r="H189" s="705"/>
      <c r="I189" s="705"/>
      <c r="J189" s="705"/>
      <c r="K189" s="705"/>
      <c r="L189" s="705"/>
      <c r="M189" s="705"/>
      <c r="N189" s="705"/>
      <c r="O189" s="705"/>
      <c r="P189" s="705"/>
      <c r="Q189" s="705"/>
      <c r="R189" s="705"/>
      <c r="S189" s="705"/>
      <c r="T189" s="705"/>
    </row>
    <row r="190" spans="1:20" x14ac:dyDescent="0.2">
      <c r="A190" s="705"/>
      <c r="B190" s="705"/>
      <c r="C190" s="705"/>
      <c r="D190" s="705"/>
      <c r="E190" s="705"/>
      <c r="F190" s="708"/>
      <c r="G190" s="705"/>
      <c r="H190" s="705"/>
      <c r="I190" s="705"/>
      <c r="J190" s="705"/>
      <c r="K190" s="705"/>
      <c r="L190" s="705"/>
      <c r="M190" s="705"/>
      <c r="N190" s="705"/>
      <c r="O190" s="705"/>
      <c r="P190" s="705"/>
      <c r="Q190" s="705"/>
      <c r="R190" s="705"/>
      <c r="S190" s="705"/>
      <c r="T190" s="705"/>
    </row>
    <row r="191" spans="1:20" x14ac:dyDescent="0.2">
      <c r="A191" s="705"/>
      <c r="B191" s="705"/>
      <c r="C191" s="705"/>
      <c r="D191" s="705"/>
      <c r="E191" s="705"/>
      <c r="F191" s="708"/>
      <c r="G191" s="705"/>
      <c r="H191" s="705"/>
      <c r="I191" s="705"/>
      <c r="J191" s="705"/>
      <c r="K191" s="705"/>
      <c r="L191" s="705"/>
      <c r="M191" s="705"/>
      <c r="N191" s="705"/>
      <c r="O191" s="705"/>
      <c r="P191" s="705"/>
      <c r="Q191" s="705"/>
      <c r="R191" s="705"/>
      <c r="S191" s="705"/>
      <c r="T191" s="705"/>
    </row>
    <row r="192" spans="1:20" x14ac:dyDescent="0.2">
      <c r="A192" s="705"/>
      <c r="B192" s="705"/>
      <c r="C192" s="705"/>
      <c r="D192" s="705"/>
      <c r="E192" s="705"/>
      <c r="F192" s="708"/>
      <c r="G192" s="705"/>
      <c r="H192" s="705"/>
      <c r="I192" s="705"/>
      <c r="J192" s="705"/>
      <c r="K192" s="705"/>
      <c r="L192" s="705"/>
      <c r="M192" s="705"/>
      <c r="N192" s="705"/>
      <c r="O192" s="705"/>
      <c r="P192" s="705"/>
      <c r="Q192" s="705"/>
      <c r="R192" s="705"/>
      <c r="S192" s="705"/>
      <c r="T192" s="705"/>
    </row>
    <row r="193" spans="1:20" x14ac:dyDescent="0.2">
      <c r="A193" s="705"/>
      <c r="B193" s="705"/>
      <c r="C193" s="705"/>
      <c r="D193" s="705"/>
      <c r="E193" s="705"/>
      <c r="F193" s="708"/>
      <c r="G193" s="705"/>
      <c r="H193" s="705"/>
      <c r="I193" s="705"/>
      <c r="J193" s="705"/>
      <c r="K193" s="705"/>
      <c r="L193" s="705"/>
      <c r="M193" s="705"/>
      <c r="N193" s="705"/>
      <c r="O193" s="705"/>
      <c r="P193" s="705"/>
      <c r="Q193" s="705"/>
      <c r="R193" s="705"/>
      <c r="S193" s="705"/>
      <c r="T193" s="705"/>
    </row>
    <row r="194" spans="1:20" x14ac:dyDescent="0.2">
      <c r="A194" s="705"/>
      <c r="B194" s="705"/>
      <c r="C194" s="705"/>
      <c r="D194" s="705"/>
      <c r="E194" s="705"/>
      <c r="F194" s="708"/>
      <c r="G194" s="705"/>
      <c r="H194" s="705"/>
      <c r="I194" s="705"/>
      <c r="J194" s="705"/>
      <c r="K194" s="705"/>
      <c r="L194" s="705"/>
      <c r="M194" s="705"/>
      <c r="N194" s="705"/>
      <c r="O194" s="705"/>
      <c r="P194" s="705"/>
      <c r="Q194" s="705"/>
      <c r="R194" s="705"/>
      <c r="S194" s="705"/>
      <c r="T194" s="705"/>
    </row>
    <row r="195" spans="1:20" x14ac:dyDescent="0.2">
      <c r="A195" s="705"/>
      <c r="B195" s="705"/>
      <c r="C195" s="705"/>
      <c r="D195" s="705"/>
      <c r="E195" s="705"/>
      <c r="F195" s="708"/>
      <c r="G195" s="705"/>
      <c r="H195" s="705"/>
      <c r="I195" s="705"/>
      <c r="J195" s="705"/>
      <c r="K195" s="705"/>
      <c r="L195" s="705"/>
      <c r="M195" s="705"/>
      <c r="N195" s="705"/>
      <c r="O195" s="705"/>
      <c r="P195" s="705"/>
      <c r="Q195" s="705"/>
      <c r="R195" s="705"/>
      <c r="S195" s="705"/>
      <c r="T195" s="705"/>
    </row>
    <row r="196" spans="1:20" x14ac:dyDescent="0.2">
      <c r="A196" s="705"/>
      <c r="B196" s="705"/>
      <c r="C196" s="705"/>
      <c r="D196" s="705"/>
      <c r="E196" s="705"/>
      <c r="F196" s="708"/>
      <c r="G196" s="705"/>
      <c r="H196" s="705"/>
      <c r="I196" s="705"/>
      <c r="J196" s="705"/>
      <c r="K196" s="705"/>
      <c r="L196" s="705"/>
      <c r="M196" s="705"/>
      <c r="N196" s="705"/>
      <c r="O196" s="705"/>
      <c r="P196" s="705"/>
      <c r="Q196" s="705"/>
      <c r="R196" s="705"/>
      <c r="S196" s="705"/>
      <c r="T196" s="705"/>
    </row>
    <row r="197" spans="1:20" x14ac:dyDescent="0.2">
      <c r="A197" s="705"/>
      <c r="B197" s="705"/>
      <c r="C197" s="705"/>
      <c r="D197" s="705"/>
      <c r="E197" s="705"/>
      <c r="F197" s="708"/>
      <c r="G197" s="705"/>
      <c r="H197" s="705"/>
      <c r="I197" s="705"/>
      <c r="J197" s="705"/>
      <c r="K197" s="705"/>
      <c r="L197" s="705"/>
      <c r="M197" s="705"/>
      <c r="N197" s="705"/>
      <c r="O197" s="705"/>
      <c r="P197" s="705"/>
      <c r="Q197" s="705"/>
      <c r="R197" s="705"/>
      <c r="S197" s="705"/>
      <c r="T197" s="705"/>
    </row>
    <row r="198" spans="1:20" x14ac:dyDescent="0.2">
      <c r="A198" s="705"/>
      <c r="B198" s="705"/>
      <c r="C198" s="705"/>
      <c r="D198" s="705"/>
      <c r="E198" s="705"/>
      <c r="F198" s="708"/>
      <c r="G198" s="705"/>
      <c r="H198" s="705"/>
      <c r="I198" s="705"/>
      <c r="J198" s="705"/>
      <c r="K198" s="705"/>
      <c r="L198" s="705"/>
      <c r="M198" s="705"/>
      <c r="N198" s="705"/>
      <c r="O198" s="705"/>
      <c r="P198" s="705"/>
      <c r="Q198" s="705"/>
      <c r="R198" s="705"/>
      <c r="S198" s="705"/>
      <c r="T198" s="705"/>
    </row>
    <row r="199" spans="1:20" x14ac:dyDescent="0.2">
      <c r="A199" s="705"/>
      <c r="B199" s="705"/>
      <c r="C199" s="705"/>
      <c r="D199" s="705"/>
      <c r="E199" s="705"/>
      <c r="F199" s="708"/>
      <c r="G199" s="705"/>
      <c r="H199" s="705"/>
      <c r="I199" s="705"/>
      <c r="J199" s="705"/>
      <c r="K199" s="705"/>
      <c r="L199" s="705"/>
      <c r="M199" s="705"/>
      <c r="N199" s="705"/>
      <c r="O199" s="705"/>
      <c r="P199" s="705"/>
      <c r="Q199" s="705"/>
      <c r="R199" s="705"/>
      <c r="S199" s="705"/>
      <c r="T199" s="705"/>
    </row>
    <row r="200" spans="1:20" x14ac:dyDescent="0.2">
      <c r="A200" s="705"/>
      <c r="B200" s="705"/>
      <c r="C200" s="705"/>
      <c r="D200" s="705"/>
      <c r="E200" s="705"/>
      <c r="F200" s="708"/>
      <c r="G200" s="705"/>
      <c r="H200" s="705"/>
      <c r="I200" s="705"/>
      <c r="J200" s="705"/>
      <c r="K200" s="705"/>
      <c r="L200" s="705"/>
      <c r="M200" s="705"/>
      <c r="N200" s="705"/>
      <c r="O200" s="705"/>
      <c r="P200" s="705"/>
      <c r="Q200" s="705"/>
      <c r="R200" s="705"/>
      <c r="S200" s="705"/>
      <c r="T200" s="705"/>
    </row>
    <row r="201" spans="1:20" x14ac:dyDescent="0.2">
      <c r="A201" s="705"/>
      <c r="B201" s="705"/>
      <c r="C201" s="705"/>
      <c r="D201" s="705"/>
      <c r="E201" s="705"/>
      <c r="F201" s="708"/>
      <c r="G201" s="705"/>
      <c r="H201" s="705"/>
      <c r="I201" s="705"/>
      <c r="J201" s="705"/>
      <c r="K201" s="705"/>
      <c r="L201" s="705"/>
      <c r="M201" s="705"/>
      <c r="N201" s="705"/>
      <c r="O201" s="705"/>
      <c r="P201" s="705"/>
      <c r="Q201" s="705"/>
      <c r="R201" s="705"/>
      <c r="S201" s="705"/>
      <c r="T201" s="705"/>
    </row>
    <row r="202" spans="1:20" x14ac:dyDescent="0.2">
      <c r="A202" s="705"/>
      <c r="B202" s="705"/>
      <c r="C202" s="705"/>
      <c r="D202" s="705"/>
      <c r="E202" s="705"/>
      <c r="F202" s="708"/>
      <c r="G202" s="705"/>
      <c r="H202" s="705"/>
      <c r="I202" s="705"/>
      <c r="J202" s="705"/>
      <c r="K202" s="705"/>
      <c r="L202" s="705"/>
      <c r="M202" s="705"/>
      <c r="N202" s="705"/>
      <c r="O202" s="705"/>
      <c r="P202" s="705"/>
      <c r="Q202" s="705"/>
      <c r="R202" s="705"/>
      <c r="S202" s="705"/>
      <c r="T202" s="705"/>
    </row>
    <row r="203" spans="1:20" x14ac:dyDescent="0.2">
      <c r="A203" s="705"/>
      <c r="B203" s="705"/>
      <c r="C203" s="705"/>
      <c r="D203" s="705"/>
      <c r="E203" s="705"/>
      <c r="F203" s="708"/>
      <c r="G203" s="705"/>
      <c r="H203" s="705"/>
      <c r="I203" s="705"/>
      <c r="J203" s="705"/>
      <c r="K203" s="705"/>
      <c r="L203" s="705"/>
      <c r="M203" s="705"/>
      <c r="N203" s="705"/>
      <c r="O203" s="705"/>
      <c r="P203" s="705"/>
      <c r="Q203" s="705"/>
      <c r="R203" s="705"/>
      <c r="S203" s="705"/>
      <c r="T203" s="705"/>
    </row>
    <row r="204" spans="1:20" x14ac:dyDescent="0.2">
      <c r="A204" s="705"/>
      <c r="B204" s="705"/>
      <c r="C204" s="705"/>
      <c r="D204" s="705"/>
      <c r="E204" s="705"/>
      <c r="F204" s="708"/>
      <c r="G204" s="705"/>
      <c r="H204" s="705"/>
      <c r="I204" s="705"/>
      <c r="J204" s="705"/>
      <c r="K204" s="705"/>
      <c r="L204" s="705"/>
      <c r="M204" s="705"/>
      <c r="N204" s="705"/>
      <c r="O204" s="705"/>
      <c r="P204" s="705"/>
      <c r="Q204" s="705"/>
      <c r="R204" s="705"/>
      <c r="S204" s="705"/>
      <c r="T204" s="705"/>
    </row>
    <row r="205" spans="1:20" x14ac:dyDescent="0.2">
      <c r="A205" s="705"/>
      <c r="B205" s="705"/>
      <c r="C205" s="705"/>
      <c r="D205" s="705"/>
      <c r="E205" s="705"/>
      <c r="F205" s="708"/>
      <c r="G205" s="705"/>
      <c r="H205" s="705"/>
      <c r="I205" s="705"/>
      <c r="J205" s="705"/>
      <c r="K205" s="705"/>
      <c r="L205" s="705"/>
      <c r="M205" s="705"/>
      <c r="N205" s="705"/>
      <c r="O205" s="705"/>
      <c r="P205" s="705"/>
      <c r="Q205" s="705"/>
      <c r="R205" s="705"/>
      <c r="S205" s="705"/>
      <c r="T205" s="705"/>
    </row>
    <row r="206" spans="1:20" x14ac:dyDescent="0.2">
      <c r="A206" s="705"/>
      <c r="B206" s="705"/>
      <c r="C206" s="705"/>
      <c r="D206" s="705"/>
      <c r="E206" s="705"/>
      <c r="F206" s="708"/>
      <c r="G206" s="705"/>
      <c r="H206" s="705"/>
      <c r="I206" s="705"/>
      <c r="J206" s="705"/>
      <c r="K206" s="705"/>
      <c r="L206" s="705"/>
      <c r="M206" s="705"/>
      <c r="N206" s="705"/>
      <c r="O206" s="705"/>
      <c r="P206" s="705"/>
      <c r="Q206" s="705"/>
      <c r="R206" s="705"/>
      <c r="S206" s="705"/>
      <c r="T206" s="705"/>
    </row>
    <row r="207" spans="1:20" x14ac:dyDescent="0.2">
      <c r="A207" s="705"/>
      <c r="B207" s="705"/>
      <c r="C207" s="705"/>
      <c r="D207" s="705"/>
      <c r="E207" s="705"/>
      <c r="F207" s="708"/>
      <c r="G207" s="705"/>
      <c r="H207" s="705"/>
      <c r="I207" s="705"/>
      <c r="J207" s="705"/>
      <c r="K207" s="705"/>
      <c r="L207" s="705"/>
      <c r="M207" s="705"/>
      <c r="N207" s="705"/>
      <c r="O207" s="705"/>
      <c r="P207" s="705"/>
      <c r="Q207" s="705"/>
      <c r="R207" s="705"/>
      <c r="S207" s="705"/>
      <c r="T207" s="705"/>
    </row>
    <row r="208" spans="1:20" x14ac:dyDescent="0.2">
      <c r="A208" s="705"/>
      <c r="B208" s="705"/>
      <c r="C208" s="705"/>
      <c r="D208" s="705"/>
      <c r="E208" s="705"/>
      <c r="F208" s="708"/>
      <c r="G208" s="705"/>
      <c r="H208" s="705"/>
      <c r="I208" s="705"/>
      <c r="J208" s="705"/>
      <c r="K208" s="705"/>
      <c r="L208" s="705"/>
      <c r="M208" s="705"/>
      <c r="N208" s="705"/>
      <c r="O208" s="705"/>
      <c r="P208" s="705"/>
      <c r="Q208" s="705"/>
      <c r="R208" s="705"/>
      <c r="S208" s="705"/>
      <c r="T208" s="705"/>
    </row>
    <row r="209" spans="1:20" x14ac:dyDescent="0.2">
      <c r="A209" s="705"/>
      <c r="B209" s="705"/>
      <c r="C209" s="705"/>
      <c r="D209" s="705"/>
      <c r="E209" s="705"/>
      <c r="F209" s="708"/>
      <c r="G209" s="705"/>
      <c r="H209" s="705"/>
      <c r="I209" s="705"/>
      <c r="J209" s="705"/>
      <c r="K209" s="705"/>
      <c r="L209" s="705"/>
      <c r="M209" s="705"/>
      <c r="N209" s="705"/>
      <c r="O209" s="705"/>
      <c r="P209" s="705"/>
      <c r="Q209" s="705"/>
      <c r="R209" s="705"/>
      <c r="S209" s="705"/>
      <c r="T209" s="705"/>
    </row>
    <row r="210" spans="1:20" x14ac:dyDescent="0.2">
      <c r="A210" s="705"/>
      <c r="B210" s="705"/>
      <c r="C210" s="705"/>
      <c r="D210" s="705"/>
      <c r="E210" s="705"/>
      <c r="F210" s="708"/>
      <c r="G210" s="705"/>
      <c r="H210" s="705"/>
      <c r="I210" s="705"/>
      <c r="J210" s="705"/>
      <c r="K210" s="705"/>
      <c r="L210" s="705"/>
      <c r="M210" s="705"/>
      <c r="N210" s="705"/>
      <c r="O210" s="705"/>
      <c r="P210" s="705"/>
      <c r="Q210" s="705"/>
      <c r="R210" s="705"/>
      <c r="S210" s="705"/>
      <c r="T210" s="705"/>
    </row>
    <row r="211" spans="1:20" x14ac:dyDescent="0.2">
      <c r="A211" s="705"/>
      <c r="B211" s="705"/>
      <c r="C211" s="705"/>
      <c r="D211" s="705"/>
      <c r="E211" s="705"/>
      <c r="F211" s="708"/>
      <c r="G211" s="705"/>
      <c r="H211" s="705"/>
      <c r="I211" s="705"/>
      <c r="J211" s="705"/>
      <c r="K211" s="705"/>
      <c r="L211" s="705"/>
      <c r="M211" s="705"/>
      <c r="N211" s="705"/>
      <c r="O211" s="705"/>
      <c r="P211" s="705"/>
      <c r="Q211" s="705"/>
      <c r="R211" s="705"/>
      <c r="S211" s="705"/>
      <c r="T211" s="705"/>
    </row>
    <row r="212" spans="1:20" x14ac:dyDescent="0.2">
      <c r="A212" s="705"/>
      <c r="B212" s="705"/>
      <c r="C212" s="705"/>
      <c r="D212" s="705"/>
      <c r="E212" s="705"/>
      <c r="F212" s="708"/>
      <c r="G212" s="705"/>
      <c r="H212" s="705"/>
      <c r="I212" s="705"/>
      <c r="J212" s="705"/>
      <c r="K212" s="705"/>
      <c r="L212" s="705"/>
      <c r="M212" s="705"/>
      <c r="N212" s="705"/>
      <c r="O212" s="705"/>
      <c r="P212" s="705"/>
      <c r="Q212" s="705"/>
      <c r="R212" s="705"/>
      <c r="S212" s="705"/>
      <c r="T212" s="705"/>
    </row>
    <row r="213" spans="1:20" x14ac:dyDescent="0.2">
      <c r="A213" s="705"/>
      <c r="B213" s="705"/>
      <c r="C213" s="705"/>
      <c r="D213" s="705"/>
      <c r="E213" s="705"/>
      <c r="F213" s="708"/>
      <c r="G213" s="705"/>
      <c r="H213" s="705"/>
      <c r="I213" s="705"/>
      <c r="J213" s="705"/>
      <c r="K213" s="705"/>
      <c r="L213" s="705"/>
      <c r="M213" s="705"/>
      <c r="N213" s="705"/>
      <c r="O213" s="705"/>
      <c r="P213" s="705"/>
      <c r="Q213" s="705"/>
      <c r="R213" s="705"/>
      <c r="S213" s="705"/>
      <c r="T213" s="705"/>
    </row>
    <row r="214" spans="1:20" x14ac:dyDescent="0.2">
      <c r="A214" s="705"/>
      <c r="B214" s="705"/>
      <c r="C214" s="705"/>
      <c r="D214" s="705"/>
      <c r="E214" s="705"/>
      <c r="F214" s="708"/>
      <c r="G214" s="705"/>
      <c r="H214" s="705"/>
      <c r="I214" s="705"/>
      <c r="J214" s="705"/>
      <c r="K214" s="705"/>
      <c r="L214" s="705"/>
      <c r="M214" s="705"/>
      <c r="N214" s="705"/>
      <c r="O214" s="705"/>
      <c r="P214" s="705"/>
      <c r="Q214" s="705"/>
      <c r="R214" s="705"/>
      <c r="S214" s="705"/>
      <c r="T214" s="705"/>
    </row>
    <row r="215" spans="1:20" x14ac:dyDescent="0.2">
      <c r="A215" s="705"/>
      <c r="F215" s="708"/>
    </row>
    <row r="216" spans="1:20" x14ac:dyDescent="0.2">
      <c r="A216" s="705"/>
      <c r="F216" s="708"/>
    </row>
    <row r="217" spans="1:20" x14ac:dyDescent="0.2">
      <c r="A217" s="705"/>
      <c r="F217" s="708"/>
    </row>
    <row r="218" spans="1:20" x14ac:dyDescent="0.2">
      <c r="A218" s="705"/>
      <c r="F218" s="708"/>
    </row>
    <row r="219" spans="1:20" x14ac:dyDescent="0.2">
      <c r="A219" s="705"/>
      <c r="F219" s="708"/>
    </row>
    <row r="220" spans="1:20" x14ac:dyDescent="0.2">
      <c r="A220" s="705"/>
      <c r="F220" s="708"/>
    </row>
    <row r="221" spans="1:20" x14ac:dyDescent="0.2">
      <c r="A221" s="705"/>
      <c r="F221" s="708"/>
    </row>
    <row r="222" spans="1:20" x14ac:dyDescent="0.2">
      <c r="A222" s="705"/>
      <c r="F222" s="708"/>
    </row>
    <row r="223" spans="1:20" x14ac:dyDescent="0.2">
      <c r="A223" s="705"/>
      <c r="F223" s="708"/>
    </row>
    <row r="224" spans="1:20" x14ac:dyDescent="0.2">
      <c r="A224" s="705"/>
      <c r="F224" s="708"/>
    </row>
    <row r="225" spans="1:6" x14ac:dyDescent="0.2">
      <c r="A225" s="705"/>
      <c r="F225" s="708"/>
    </row>
    <row r="226" spans="1:6" x14ac:dyDescent="0.2">
      <c r="A226" s="705"/>
      <c r="F226" s="708"/>
    </row>
    <row r="227" spans="1:6" x14ac:dyDescent="0.2">
      <c r="A227" s="705"/>
      <c r="F227" s="708"/>
    </row>
    <row r="228" spans="1:6" x14ac:dyDescent="0.2">
      <c r="A228" s="705"/>
      <c r="F228" s="708"/>
    </row>
    <row r="229" spans="1:6" x14ac:dyDescent="0.2">
      <c r="A229" s="705"/>
      <c r="F229" s="708"/>
    </row>
    <row r="230" spans="1:6" x14ac:dyDescent="0.2">
      <c r="A230" s="705"/>
      <c r="F230" s="708"/>
    </row>
    <row r="231" spans="1:6" x14ac:dyDescent="0.2">
      <c r="A231" s="705"/>
      <c r="F231" s="708"/>
    </row>
    <row r="232" spans="1:6" x14ac:dyDescent="0.2">
      <c r="A232" s="705"/>
      <c r="F232" s="708"/>
    </row>
    <row r="233" spans="1:6" x14ac:dyDescent="0.2">
      <c r="A233" s="705"/>
      <c r="F233" s="708"/>
    </row>
    <row r="234" spans="1:6" x14ac:dyDescent="0.2">
      <c r="A234" s="705"/>
      <c r="F234" s="708"/>
    </row>
    <row r="235" spans="1:6" x14ac:dyDescent="0.2">
      <c r="A235" s="705"/>
      <c r="F235" s="708"/>
    </row>
    <row r="236" spans="1:6" x14ac:dyDescent="0.2">
      <c r="A236" s="705"/>
      <c r="F236" s="708"/>
    </row>
    <row r="237" spans="1:6" x14ac:dyDescent="0.2">
      <c r="A237" s="705"/>
      <c r="F237" s="708"/>
    </row>
    <row r="238" spans="1:6" x14ac:dyDescent="0.2">
      <c r="A238" s="705"/>
      <c r="F238" s="708"/>
    </row>
    <row r="239" spans="1:6" x14ac:dyDescent="0.2">
      <c r="A239" s="705"/>
      <c r="F239" s="708"/>
    </row>
    <row r="240" spans="1:6" x14ac:dyDescent="0.2">
      <c r="A240" s="705"/>
      <c r="F240" s="708"/>
    </row>
    <row r="241" spans="1:6" x14ac:dyDescent="0.2">
      <c r="A241" s="705"/>
      <c r="F241" s="708"/>
    </row>
    <row r="242" spans="1:6" x14ac:dyDescent="0.2">
      <c r="A242" s="705"/>
      <c r="F242" s="708"/>
    </row>
    <row r="243" spans="1:6" x14ac:dyDescent="0.2">
      <c r="A243" s="705"/>
      <c r="F243" s="708"/>
    </row>
    <row r="244" spans="1:6" x14ac:dyDescent="0.2">
      <c r="A244" s="705"/>
      <c r="F244" s="708"/>
    </row>
    <row r="245" spans="1:6" x14ac:dyDescent="0.2">
      <c r="A245" s="705"/>
      <c r="F245" s="708"/>
    </row>
    <row r="246" spans="1:6" x14ac:dyDescent="0.2">
      <c r="A246" s="705"/>
      <c r="F246" s="708"/>
    </row>
    <row r="247" spans="1:6" x14ac:dyDescent="0.2">
      <c r="A247" s="705"/>
      <c r="F247" s="708"/>
    </row>
    <row r="248" spans="1:6" x14ac:dyDescent="0.2">
      <c r="A248" s="705"/>
      <c r="F248" s="708"/>
    </row>
    <row r="249" spans="1:6" x14ac:dyDescent="0.2">
      <c r="A249" s="705"/>
      <c r="F249" s="708"/>
    </row>
    <row r="250" spans="1:6" x14ac:dyDescent="0.2">
      <c r="A250" s="705"/>
      <c r="F250" s="708"/>
    </row>
    <row r="251" spans="1:6" x14ac:dyDescent="0.2">
      <c r="A251" s="705"/>
      <c r="F251" s="708"/>
    </row>
    <row r="252" spans="1:6" x14ac:dyDescent="0.2">
      <c r="A252" s="705"/>
      <c r="F252" s="708"/>
    </row>
    <row r="253" spans="1:6" x14ac:dyDescent="0.2">
      <c r="A253" s="705"/>
      <c r="F253" s="708"/>
    </row>
    <row r="254" spans="1:6" x14ac:dyDescent="0.2">
      <c r="A254" s="705"/>
      <c r="F254" s="708"/>
    </row>
    <row r="255" spans="1:6" x14ac:dyDescent="0.2">
      <c r="A255" s="705"/>
      <c r="F255" s="708"/>
    </row>
    <row r="256" spans="1:6" x14ac:dyDescent="0.2">
      <c r="A256" s="705"/>
      <c r="F256" s="708"/>
    </row>
    <row r="257" spans="1:6" x14ac:dyDescent="0.2">
      <c r="A257" s="705"/>
      <c r="F257" s="708"/>
    </row>
    <row r="258" spans="1:6" x14ac:dyDescent="0.2">
      <c r="A258" s="705"/>
      <c r="F258" s="708"/>
    </row>
    <row r="259" spans="1:6" x14ac:dyDescent="0.2">
      <c r="A259" s="705"/>
      <c r="F259" s="708"/>
    </row>
    <row r="260" spans="1:6" x14ac:dyDescent="0.2">
      <c r="A260" s="705"/>
      <c r="F260" s="708"/>
    </row>
    <row r="261" spans="1:6" x14ac:dyDescent="0.2">
      <c r="A261" s="705"/>
      <c r="F261" s="708"/>
    </row>
    <row r="262" spans="1:6" x14ac:dyDescent="0.2">
      <c r="A262" s="705"/>
      <c r="F262" s="708"/>
    </row>
    <row r="263" spans="1:6" x14ac:dyDescent="0.2">
      <c r="A263" s="705"/>
      <c r="F263" s="708"/>
    </row>
    <row r="264" spans="1:6" x14ac:dyDescent="0.2">
      <c r="A264" s="705"/>
      <c r="F264" s="708"/>
    </row>
    <row r="265" spans="1:6" x14ac:dyDescent="0.2">
      <c r="A265" s="705"/>
      <c r="F265" s="708"/>
    </row>
    <row r="266" spans="1:6" x14ac:dyDescent="0.2">
      <c r="A266" s="705"/>
      <c r="F266" s="708"/>
    </row>
    <row r="267" spans="1:6" x14ac:dyDescent="0.2">
      <c r="A267" s="705"/>
      <c r="F267" s="708"/>
    </row>
    <row r="268" spans="1:6" x14ac:dyDescent="0.2">
      <c r="A268" s="705"/>
      <c r="F268" s="708"/>
    </row>
    <row r="269" spans="1:6" x14ac:dyDescent="0.2">
      <c r="A269" s="705"/>
      <c r="F269" s="708"/>
    </row>
    <row r="270" spans="1:6" x14ac:dyDescent="0.2">
      <c r="A270" s="705"/>
      <c r="F270" s="708"/>
    </row>
    <row r="271" spans="1:6" x14ac:dyDescent="0.2">
      <c r="A271" s="705"/>
      <c r="F271" s="708"/>
    </row>
    <row r="272" spans="1:6" x14ac:dyDescent="0.2">
      <c r="A272" s="705"/>
      <c r="F272" s="708"/>
    </row>
    <row r="273" spans="1:6" x14ac:dyDescent="0.2">
      <c r="A273" s="705"/>
      <c r="F273" s="708"/>
    </row>
    <row r="274" spans="1:6" x14ac:dyDescent="0.2">
      <c r="A274" s="705"/>
      <c r="F274" s="708"/>
    </row>
    <row r="275" spans="1:6" x14ac:dyDescent="0.2">
      <c r="A275" s="705"/>
      <c r="F275" s="708"/>
    </row>
    <row r="276" spans="1:6" x14ac:dyDescent="0.2">
      <c r="A276" s="705"/>
      <c r="F276" s="708"/>
    </row>
    <row r="277" spans="1:6" x14ac:dyDescent="0.2">
      <c r="A277" s="705"/>
      <c r="F277" s="708"/>
    </row>
    <row r="278" spans="1:6" x14ac:dyDescent="0.2">
      <c r="A278" s="705"/>
      <c r="F278" s="708"/>
    </row>
    <row r="279" spans="1:6" x14ac:dyDescent="0.2">
      <c r="A279" s="705"/>
      <c r="F279" s="708"/>
    </row>
    <row r="280" spans="1:6" x14ac:dyDescent="0.2">
      <c r="A280" s="705"/>
      <c r="F280" s="708"/>
    </row>
    <row r="281" spans="1:6" x14ac:dyDescent="0.2">
      <c r="A281" s="705"/>
      <c r="F281" s="708"/>
    </row>
    <row r="282" spans="1:6" x14ac:dyDescent="0.2">
      <c r="A282" s="705"/>
      <c r="F282" s="708"/>
    </row>
    <row r="283" spans="1:6" x14ac:dyDescent="0.2">
      <c r="A283" s="705"/>
      <c r="F283" s="708"/>
    </row>
    <row r="284" spans="1:6" x14ac:dyDescent="0.2">
      <c r="A284" s="705"/>
      <c r="F284" s="708"/>
    </row>
    <row r="285" spans="1:6" x14ac:dyDescent="0.2">
      <c r="A285" s="705"/>
      <c r="F285" s="708"/>
    </row>
    <row r="286" spans="1:6" x14ac:dyDescent="0.2">
      <c r="A286" s="705"/>
      <c r="F286" s="708"/>
    </row>
    <row r="287" spans="1:6" x14ac:dyDescent="0.2">
      <c r="A287" s="705"/>
      <c r="F287" s="708"/>
    </row>
    <row r="288" spans="1:6" x14ac:dyDescent="0.2">
      <c r="A288" s="705"/>
      <c r="F288" s="708"/>
    </row>
    <row r="289" spans="1:6" x14ac:dyDescent="0.2">
      <c r="A289" s="705"/>
      <c r="F289" s="708"/>
    </row>
    <row r="290" spans="1:6" x14ac:dyDescent="0.2">
      <c r="A290" s="705"/>
      <c r="F290" s="708"/>
    </row>
    <row r="291" spans="1:6" x14ac:dyDescent="0.2">
      <c r="A291" s="705"/>
      <c r="F291" s="708"/>
    </row>
    <row r="292" spans="1:6" x14ac:dyDescent="0.2">
      <c r="A292" s="705"/>
      <c r="F292" s="708"/>
    </row>
    <row r="293" spans="1:6" x14ac:dyDescent="0.2">
      <c r="A293" s="705"/>
      <c r="F293" s="708"/>
    </row>
    <row r="294" spans="1:6" x14ac:dyDescent="0.2">
      <c r="A294" s="705"/>
      <c r="F294" s="708"/>
    </row>
    <row r="295" spans="1:6" x14ac:dyDescent="0.2">
      <c r="A295" s="705"/>
      <c r="F295" s="708"/>
    </row>
    <row r="296" spans="1:6" x14ac:dyDescent="0.2">
      <c r="A296" s="705"/>
      <c r="F296" s="708"/>
    </row>
    <row r="297" spans="1:6" x14ac:dyDescent="0.2">
      <c r="A297" s="705"/>
      <c r="F297" s="708"/>
    </row>
    <row r="298" spans="1:6" x14ac:dyDescent="0.2">
      <c r="A298" s="705"/>
      <c r="F298" s="708"/>
    </row>
    <row r="299" spans="1:6" x14ac:dyDescent="0.2">
      <c r="A299" s="705"/>
      <c r="F299" s="708"/>
    </row>
    <row r="300" spans="1:6" x14ac:dyDescent="0.2">
      <c r="A300" s="705"/>
      <c r="F300" s="708"/>
    </row>
    <row r="301" spans="1:6" x14ac:dyDescent="0.2">
      <c r="A301" s="705"/>
      <c r="F301" s="708"/>
    </row>
    <row r="302" spans="1:6" x14ac:dyDescent="0.2">
      <c r="A302" s="705"/>
      <c r="F302" s="708"/>
    </row>
    <row r="303" spans="1:6" x14ac:dyDescent="0.2">
      <c r="A303" s="705"/>
      <c r="F303" s="708"/>
    </row>
    <row r="304" spans="1:6" x14ac:dyDescent="0.2">
      <c r="A304" s="705"/>
      <c r="F304" s="708"/>
    </row>
    <row r="305" spans="1:6" x14ac:dyDescent="0.2">
      <c r="A305" s="705"/>
      <c r="F305" s="708"/>
    </row>
    <row r="306" spans="1:6" x14ac:dyDescent="0.2">
      <c r="A306" s="705"/>
      <c r="F306" s="708"/>
    </row>
    <row r="307" spans="1:6" x14ac:dyDescent="0.2">
      <c r="A307" s="705"/>
      <c r="F307" s="708"/>
    </row>
    <row r="308" spans="1:6" x14ac:dyDescent="0.2">
      <c r="A308" s="705"/>
      <c r="F308" s="708"/>
    </row>
    <row r="309" spans="1:6" x14ac:dyDescent="0.2">
      <c r="A309" s="705"/>
      <c r="F309" s="708"/>
    </row>
  </sheetData>
  <mergeCells count="14">
    <mergeCell ref="A9:A14"/>
    <mergeCell ref="F9:F14"/>
    <mergeCell ref="A27:A32"/>
    <mergeCell ref="F27:F32"/>
    <mergeCell ref="B9:B14"/>
    <mergeCell ref="C10:C14"/>
    <mergeCell ref="D10:D14"/>
    <mergeCell ref="E10:E14"/>
    <mergeCell ref="C9:E9"/>
    <mergeCell ref="C27:E27"/>
    <mergeCell ref="B27:B32"/>
    <mergeCell ref="C28:C32"/>
    <mergeCell ref="D28:D32"/>
    <mergeCell ref="E28:E32"/>
  </mergeCells>
  <pageMargins left="2.0472440944881889" right="0.98425196850393704" top="0.78740157480314965" bottom="0.78740157480314965" header="0.51181102362204722" footer="0.51181102362204722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N307"/>
  <sheetViews>
    <sheetView topLeftCell="A22"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11" width="15.7109375" style="4" customWidth="1"/>
    <col min="12" max="12" width="12.140625" style="15" customWidth="1"/>
    <col min="13" max="16384" width="8.85546875" style="15"/>
  </cols>
  <sheetData>
    <row r="1" spans="1:14" s="14" customFormat="1" ht="12.95" customHeight="1" x14ac:dyDescent="0.2">
      <c r="A1" s="330" t="s">
        <v>31</v>
      </c>
      <c r="B1" s="2"/>
      <c r="C1" s="2"/>
      <c r="D1" s="2"/>
      <c r="E1" s="2"/>
      <c r="F1" s="2"/>
      <c r="G1" s="2"/>
      <c r="H1" s="2"/>
      <c r="I1" s="2"/>
      <c r="J1" s="2"/>
      <c r="K1" s="2"/>
    </row>
    <row r="2" spans="1:14" ht="15" customHeight="1" x14ac:dyDescent="0.2">
      <c r="A2" s="50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pans="1:14" ht="12.95" customHeight="1" x14ac:dyDescent="0.2">
      <c r="A3" s="3"/>
      <c r="B3" s="2"/>
      <c r="C3" s="2"/>
      <c r="D3" s="2"/>
      <c r="E3" s="2"/>
      <c r="F3" s="2"/>
      <c r="G3" s="2"/>
      <c r="H3" s="2"/>
      <c r="I3" s="2"/>
      <c r="J3" s="2"/>
      <c r="K3" s="2"/>
    </row>
    <row r="4" spans="1:14" ht="12.95" customHeight="1" thickBot="1" x14ac:dyDescent="0.25">
      <c r="A4" s="64" t="s">
        <v>2</v>
      </c>
      <c r="B4" s="3"/>
      <c r="C4" s="503" t="s">
        <v>4</v>
      </c>
      <c r="D4" s="3"/>
      <c r="E4" s="3"/>
      <c r="F4" s="5"/>
      <c r="G4" s="5"/>
      <c r="H4" s="5"/>
      <c r="I4" s="3"/>
      <c r="J4" s="3"/>
      <c r="K4" s="3"/>
    </row>
    <row r="5" spans="1:14" ht="12.95" customHeight="1" x14ac:dyDescent="0.2">
      <c r="A5" s="95"/>
      <c r="B5" s="96"/>
      <c r="C5" s="97"/>
      <c r="D5" s="117"/>
      <c r="E5" s="118"/>
      <c r="F5" s="119" t="s">
        <v>33</v>
      </c>
      <c r="G5" s="118"/>
      <c r="H5" s="519" t="s">
        <v>34</v>
      </c>
      <c r="I5" s="118"/>
      <c r="J5" s="120"/>
      <c r="K5" s="98"/>
      <c r="L5" s="14"/>
      <c r="M5" s="14"/>
      <c r="N5" s="14"/>
    </row>
    <row r="6" spans="1:14" ht="12.95" customHeight="1" x14ac:dyDescent="0.2">
      <c r="A6" s="99"/>
      <c r="B6" s="100" t="s">
        <v>6</v>
      </c>
      <c r="C6" s="101"/>
      <c r="D6" s="175" t="s">
        <v>7</v>
      </c>
      <c r="E6" s="176" t="s">
        <v>35</v>
      </c>
      <c r="F6" s="175" t="s">
        <v>36</v>
      </c>
      <c r="G6" s="175" t="s">
        <v>37</v>
      </c>
      <c r="H6" s="175" t="s">
        <v>35</v>
      </c>
      <c r="I6" s="177" t="s">
        <v>38</v>
      </c>
      <c r="J6" s="178" t="s">
        <v>39</v>
      </c>
      <c r="K6" s="178"/>
      <c r="L6" s="14"/>
      <c r="M6" s="14"/>
      <c r="N6" s="14"/>
    </row>
    <row r="7" spans="1:14" ht="12.95" customHeight="1" x14ac:dyDescent="0.2">
      <c r="A7" s="99"/>
      <c r="B7" s="504" t="s">
        <v>12</v>
      </c>
      <c r="C7" s="101"/>
      <c r="D7" s="175"/>
      <c r="E7" s="176" t="s">
        <v>40</v>
      </c>
      <c r="F7" s="175" t="s">
        <v>41</v>
      </c>
      <c r="G7" s="175" t="s">
        <v>42</v>
      </c>
      <c r="H7" s="175" t="s">
        <v>43</v>
      </c>
      <c r="I7" s="177" t="s">
        <v>44</v>
      </c>
      <c r="J7" s="178" t="s">
        <v>13</v>
      </c>
      <c r="K7" s="178" t="s">
        <v>45</v>
      </c>
      <c r="L7" s="21"/>
      <c r="M7" s="21"/>
      <c r="N7" s="21"/>
    </row>
    <row r="8" spans="1:14" ht="12.95" customHeight="1" x14ac:dyDescent="0.2">
      <c r="A8" s="99"/>
      <c r="B8" s="504" t="s">
        <v>14</v>
      </c>
      <c r="C8" s="101"/>
      <c r="D8" s="175"/>
      <c r="E8" s="176" t="s">
        <v>46</v>
      </c>
      <c r="F8" s="175"/>
      <c r="G8" s="175" t="s">
        <v>47</v>
      </c>
      <c r="H8" s="175" t="s">
        <v>48</v>
      </c>
      <c r="I8" s="177"/>
      <c r="J8" s="178" t="s">
        <v>49</v>
      </c>
      <c r="K8" s="178"/>
      <c r="L8" s="21"/>
      <c r="M8" s="21"/>
      <c r="N8" s="21"/>
    </row>
    <row r="9" spans="1:14" ht="12.95" customHeight="1" x14ac:dyDescent="0.2">
      <c r="A9" s="99"/>
      <c r="B9" s="101"/>
      <c r="C9" s="101"/>
      <c r="D9" s="505" t="s">
        <v>15</v>
      </c>
      <c r="E9" s="507" t="s">
        <v>50</v>
      </c>
      <c r="F9" s="505" t="s">
        <v>51</v>
      </c>
      <c r="G9" s="505" t="s">
        <v>52</v>
      </c>
      <c r="H9" s="505" t="s">
        <v>53</v>
      </c>
      <c r="I9" s="509" t="s">
        <v>54</v>
      </c>
      <c r="J9" s="511" t="s">
        <v>16</v>
      </c>
      <c r="K9" s="511" t="s">
        <v>55</v>
      </c>
      <c r="L9" s="14"/>
      <c r="M9" s="14"/>
      <c r="N9" s="14"/>
    </row>
    <row r="10" spans="1:14" ht="12.95" customHeight="1" thickBot="1" x14ac:dyDescent="0.25">
      <c r="A10" s="102"/>
      <c r="B10" s="103"/>
      <c r="C10" s="103"/>
      <c r="D10" s="506" t="s">
        <v>18</v>
      </c>
      <c r="E10" s="508" t="s">
        <v>56</v>
      </c>
      <c r="F10" s="506" t="s">
        <v>57</v>
      </c>
      <c r="G10" s="506" t="s">
        <v>58</v>
      </c>
      <c r="H10" s="506" t="s">
        <v>59</v>
      </c>
      <c r="I10" s="510" t="s">
        <v>59</v>
      </c>
      <c r="J10" s="512" t="s">
        <v>19</v>
      </c>
      <c r="K10" s="512"/>
      <c r="L10" s="14"/>
      <c r="M10" s="14"/>
      <c r="N10" s="14"/>
    </row>
    <row r="11" spans="1:14" ht="12.95" customHeight="1" thickTop="1" x14ac:dyDescent="0.2">
      <c r="A11" s="152" t="s">
        <v>20</v>
      </c>
      <c r="B11" s="164"/>
      <c r="C11" s="164"/>
      <c r="D11" s="196"/>
      <c r="E11" s="306">
        <v>21775</v>
      </c>
      <c r="F11" s="400">
        <v>478108</v>
      </c>
      <c r="G11" s="400">
        <v>200128</v>
      </c>
      <c r="H11" s="400">
        <v>76008</v>
      </c>
      <c r="I11" s="307">
        <v>1380173</v>
      </c>
      <c r="J11" s="308">
        <f>E11+F11+G11+H11+I11</f>
        <v>2156192</v>
      </c>
      <c r="K11" s="308">
        <f>J11</f>
        <v>2156192</v>
      </c>
      <c r="L11" s="18"/>
      <c r="M11" s="14"/>
      <c r="N11" s="14"/>
    </row>
    <row r="12" spans="1:14" ht="12.95" customHeight="1" x14ac:dyDescent="0.2">
      <c r="A12" s="153" t="s">
        <v>60</v>
      </c>
      <c r="B12" s="277"/>
      <c r="C12" s="277"/>
      <c r="D12" s="197"/>
      <c r="E12" s="309"/>
      <c r="F12" s="310"/>
      <c r="G12" s="310"/>
      <c r="H12" s="310"/>
      <c r="I12" s="310"/>
      <c r="J12" s="311"/>
      <c r="K12" s="311"/>
      <c r="L12" s="14"/>
      <c r="M12" s="14"/>
      <c r="N12" s="14"/>
    </row>
    <row r="13" spans="1:14" ht="12.95" customHeight="1" x14ac:dyDescent="0.2">
      <c r="A13" s="155" t="s">
        <v>61</v>
      </c>
      <c r="B13" s="278"/>
      <c r="C13" s="278"/>
      <c r="D13" s="198"/>
      <c r="E13" s="312"/>
      <c r="F13" s="313"/>
      <c r="G13" s="313"/>
      <c r="H13" s="313"/>
      <c r="I13" s="313"/>
      <c r="J13" s="308"/>
      <c r="K13" s="308"/>
      <c r="L13" s="14"/>
      <c r="M13" s="14"/>
      <c r="N13" s="14"/>
    </row>
    <row r="14" spans="1:14" ht="12.95" customHeight="1" x14ac:dyDescent="0.2">
      <c r="A14" s="155" t="s">
        <v>62</v>
      </c>
      <c r="B14" s="278"/>
      <c r="C14" s="278"/>
      <c r="D14" s="198"/>
      <c r="E14" s="312"/>
      <c r="F14" s="313"/>
      <c r="G14" s="313"/>
      <c r="H14" s="313"/>
      <c r="I14" s="313"/>
      <c r="J14" s="308">
        <f>J15+J16+J17+J18</f>
        <v>128852</v>
      </c>
      <c r="K14" s="314">
        <f>J14</f>
        <v>128852</v>
      </c>
      <c r="L14" s="18"/>
      <c r="M14" s="14"/>
      <c r="N14" s="14"/>
    </row>
    <row r="15" spans="1:14" ht="12.95" customHeight="1" x14ac:dyDescent="0.2">
      <c r="A15" s="154" t="s">
        <v>63</v>
      </c>
      <c r="B15" s="277"/>
      <c r="C15" s="277"/>
      <c r="D15" s="197"/>
      <c r="E15" s="309"/>
      <c r="F15" s="310"/>
      <c r="G15" s="310"/>
      <c r="H15" s="310"/>
      <c r="I15" s="310"/>
      <c r="J15" s="311">
        <v>4690</v>
      </c>
      <c r="K15" s="315">
        <f>J15</f>
        <v>4690</v>
      </c>
      <c r="L15" s="14"/>
      <c r="M15" s="14"/>
      <c r="N15" s="14"/>
    </row>
    <row r="16" spans="1:14" ht="12.95" customHeight="1" x14ac:dyDescent="0.2">
      <c r="A16" s="156" t="s">
        <v>64</v>
      </c>
      <c r="B16" s="278"/>
      <c r="C16" s="278"/>
      <c r="D16" s="198"/>
      <c r="E16" s="312"/>
      <c r="F16" s="313"/>
      <c r="G16" s="313"/>
      <c r="H16" s="313"/>
      <c r="I16" s="313"/>
      <c r="J16" s="308">
        <v>86203</v>
      </c>
      <c r="K16" s="314">
        <f>J16</f>
        <v>86203</v>
      </c>
      <c r="L16" s="14"/>
      <c r="M16" s="14"/>
      <c r="N16" s="14"/>
    </row>
    <row r="17" spans="1:14" ht="12.95" customHeight="1" x14ac:dyDescent="0.2">
      <c r="A17" s="154" t="s">
        <v>65</v>
      </c>
      <c r="B17" s="277"/>
      <c r="C17" s="277"/>
      <c r="D17" s="197"/>
      <c r="E17" s="309"/>
      <c r="F17" s="310"/>
      <c r="G17" s="310"/>
      <c r="H17" s="310"/>
      <c r="I17" s="310"/>
      <c r="J17" s="311">
        <v>40915</v>
      </c>
      <c r="K17" s="315">
        <f>J17</f>
        <v>40915</v>
      </c>
      <c r="L17" s="14">
        <f>J15+J16+J17</f>
        <v>131808</v>
      </c>
      <c r="M17" s="14"/>
      <c r="N17" s="14"/>
    </row>
    <row r="18" spans="1:14" ht="12.95" customHeight="1" x14ac:dyDescent="0.2">
      <c r="A18" s="156" t="s">
        <v>66</v>
      </c>
      <c r="B18" s="278"/>
      <c r="C18" s="278"/>
      <c r="D18" s="198"/>
      <c r="E18" s="312"/>
      <c r="F18" s="313"/>
      <c r="G18" s="313"/>
      <c r="H18" s="313"/>
      <c r="I18" s="313"/>
      <c r="J18" s="308">
        <v>-2956</v>
      </c>
      <c r="K18" s="314">
        <f>J18</f>
        <v>-2956</v>
      </c>
      <c r="L18" s="14"/>
      <c r="M18" s="14"/>
      <c r="N18" s="14"/>
    </row>
    <row r="19" spans="1:14" ht="12.95" customHeight="1" thickBot="1" x14ac:dyDescent="0.25">
      <c r="A19" s="287"/>
      <c r="B19" s="288"/>
      <c r="C19" s="288"/>
      <c r="D19" s="289"/>
      <c r="E19" s="316"/>
      <c r="F19" s="317"/>
      <c r="G19" s="357"/>
      <c r="H19" s="317"/>
      <c r="I19" s="317"/>
      <c r="J19" s="318"/>
      <c r="K19" s="319"/>
      <c r="L19" s="14"/>
      <c r="M19" s="14"/>
      <c r="N19" s="14"/>
    </row>
    <row r="20" spans="1:14" ht="12.95" customHeight="1" x14ac:dyDescent="0.2">
      <c r="A20" s="11"/>
      <c r="B20" s="3"/>
      <c r="C20" s="3"/>
      <c r="D20" s="3"/>
      <c r="E20" s="3"/>
      <c r="F20" s="3"/>
      <c r="G20" s="3"/>
      <c r="H20" s="3"/>
      <c r="I20" s="3"/>
      <c r="J20" s="3"/>
      <c r="K20" s="3"/>
      <c r="L20" s="14"/>
      <c r="M20" s="14"/>
      <c r="N20" s="14"/>
    </row>
    <row r="21" spans="1:14" s="14" customFormat="1" ht="12.95" customHeight="1" thickBot="1" x14ac:dyDescent="0.25">
      <c r="A21" s="64" t="s">
        <v>3</v>
      </c>
      <c r="B21" s="64"/>
      <c r="C21" s="503" t="s">
        <v>5</v>
      </c>
      <c r="D21" s="3"/>
      <c r="E21" s="3"/>
      <c r="F21" s="5"/>
      <c r="G21" s="5"/>
      <c r="H21" s="5"/>
      <c r="I21" s="3"/>
      <c r="J21" s="3"/>
      <c r="K21" s="3"/>
    </row>
    <row r="22" spans="1:14" ht="12.95" customHeight="1" x14ac:dyDescent="0.2">
      <c r="A22" s="65"/>
      <c r="B22" s="72"/>
      <c r="C22" s="73"/>
      <c r="D22" s="118"/>
      <c r="E22" s="118"/>
      <c r="F22" s="119" t="s">
        <v>33</v>
      </c>
      <c r="G22" s="118"/>
      <c r="H22" s="519" t="s">
        <v>34</v>
      </c>
      <c r="I22" s="118"/>
      <c r="J22" s="120"/>
      <c r="K22" s="68"/>
      <c r="L22" s="14"/>
      <c r="M22" s="14"/>
      <c r="N22" s="14"/>
    </row>
    <row r="23" spans="1:14" ht="12.95" customHeight="1" x14ac:dyDescent="0.2">
      <c r="A23" s="7"/>
      <c r="B23" s="100" t="s">
        <v>6</v>
      </c>
      <c r="C23" s="12"/>
      <c r="D23" s="179" t="s">
        <v>7</v>
      </c>
      <c r="E23" s="180" t="s">
        <v>35</v>
      </c>
      <c r="F23" s="179" t="s">
        <v>36</v>
      </c>
      <c r="G23" s="179" t="s">
        <v>37</v>
      </c>
      <c r="H23" s="179" t="s">
        <v>35</v>
      </c>
      <c r="I23" s="177" t="s">
        <v>38</v>
      </c>
      <c r="J23" s="178" t="s">
        <v>39</v>
      </c>
      <c r="K23" s="178"/>
      <c r="L23" s="14"/>
      <c r="M23" s="14"/>
      <c r="N23" s="14"/>
    </row>
    <row r="24" spans="1:14" ht="12.95" customHeight="1" x14ac:dyDescent="0.2">
      <c r="A24" s="7"/>
      <c r="B24" s="504" t="s">
        <v>12</v>
      </c>
      <c r="C24" s="12"/>
      <c r="D24" s="179"/>
      <c r="E24" s="180" t="s">
        <v>40</v>
      </c>
      <c r="F24" s="179"/>
      <c r="G24" s="179" t="s">
        <v>42</v>
      </c>
      <c r="H24" s="179" t="s">
        <v>43</v>
      </c>
      <c r="I24" s="177" t="s">
        <v>44</v>
      </c>
      <c r="J24" s="178" t="s">
        <v>13</v>
      </c>
      <c r="K24" s="178" t="s">
        <v>45</v>
      </c>
      <c r="L24" s="14"/>
      <c r="M24" s="14"/>
      <c r="N24" s="14"/>
    </row>
    <row r="25" spans="1:14" ht="12.95" customHeight="1" x14ac:dyDescent="0.2">
      <c r="A25" s="7"/>
      <c r="B25" s="504" t="s">
        <v>14</v>
      </c>
      <c r="C25" s="12"/>
      <c r="D25" s="179"/>
      <c r="E25" s="180" t="s">
        <v>46</v>
      </c>
      <c r="F25" s="179"/>
      <c r="G25" s="179"/>
      <c r="H25" s="179" t="s">
        <v>48</v>
      </c>
      <c r="I25" s="177"/>
      <c r="J25" s="178" t="s">
        <v>49</v>
      </c>
      <c r="K25" s="178"/>
      <c r="L25" s="14"/>
      <c r="M25" s="14"/>
      <c r="N25" s="14"/>
    </row>
    <row r="26" spans="1:14" ht="12.95" customHeight="1" x14ac:dyDescent="0.2">
      <c r="A26" s="7"/>
      <c r="B26" s="6"/>
      <c r="C26" s="12"/>
      <c r="D26" s="513" t="s">
        <v>15</v>
      </c>
      <c r="E26" s="514" t="s">
        <v>50</v>
      </c>
      <c r="F26" s="513" t="s">
        <v>51</v>
      </c>
      <c r="G26" s="513" t="s">
        <v>52</v>
      </c>
      <c r="H26" s="513" t="s">
        <v>53</v>
      </c>
      <c r="I26" s="509" t="s">
        <v>54</v>
      </c>
      <c r="J26" s="511" t="s">
        <v>16</v>
      </c>
      <c r="K26" s="511" t="s">
        <v>55</v>
      </c>
      <c r="L26" s="14"/>
      <c r="M26" s="14"/>
      <c r="N26" s="14"/>
    </row>
    <row r="27" spans="1:14" ht="12.95" customHeight="1" thickBot="1" x14ac:dyDescent="0.25">
      <c r="A27" s="70"/>
      <c r="B27" s="8"/>
      <c r="C27" s="13"/>
      <c r="D27" s="510" t="s">
        <v>18</v>
      </c>
      <c r="E27" s="515" t="s">
        <v>56</v>
      </c>
      <c r="F27" s="516" t="s">
        <v>57</v>
      </c>
      <c r="G27" s="516" t="s">
        <v>58</v>
      </c>
      <c r="H27" s="516" t="s">
        <v>59</v>
      </c>
      <c r="I27" s="510" t="s">
        <v>59</v>
      </c>
      <c r="J27" s="512" t="s">
        <v>19</v>
      </c>
      <c r="K27" s="551"/>
      <c r="L27" s="14"/>
      <c r="M27" s="14"/>
      <c r="N27" s="14"/>
    </row>
    <row r="28" spans="1:14" ht="12.95" customHeight="1" thickTop="1" x14ac:dyDescent="0.2">
      <c r="A28" s="157" t="s">
        <v>20</v>
      </c>
      <c r="B28" s="231"/>
      <c r="C28" s="231"/>
      <c r="D28" s="199"/>
      <c r="E28" s="200"/>
      <c r="F28" s="201"/>
      <c r="G28" s="201"/>
      <c r="H28" s="201"/>
      <c r="I28" s="202"/>
      <c r="J28" s="202"/>
      <c r="K28" s="203"/>
      <c r="L28" s="14"/>
      <c r="M28" s="14"/>
      <c r="N28" s="14"/>
    </row>
    <row r="29" spans="1:14" ht="12.95" customHeight="1" x14ac:dyDescent="0.2">
      <c r="A29" s="158" t="s">
        <v>60</v>
      </c>
      <c r="B29" s="233"/>
      <c r="C29" s="233"/>
      <c r="D29" s="204"/>
      <c r="E29" s="320">
        <v>9475</v>
      </c>
      <c r="F29" s="321">
        <v>178278</v>
      </c>
      <c r="G29" s="321">
        <v>63556</v>
      </c>
      <c r="H29" s="321">
        <v>34350</v>
      </c>
      <c r="I29" s="321">
        <v>939354</v>
      </c>
      <c r="J29" s="315">
        <f>I29+H29+G29+F29+E29</f>
        <v>1225013</v>
      </c>
      <c r="K29" s="315">
        <f>D29+J29</f>
        <v>1225013</v>
      </c>
      <c r="L29" s="14"/>
      <c r="M29" s="14"/>
      <c r="N29" s="14"/>
    </row>
    <row r="30" spans="1:14" ht="12.95" customHeight="1" x14ac:dyDescent="0.2">
      <c r="A30" s="161" t="s">
        <v>67</v>
      </c>
      <c r="B30" s="235"/>
      <c r="C30" s="235"/>
      <c r="D30" s="206"/>
      <c r="E30" s="322"/>
      <c r="F30" s="323"/>
      <c r="G30" s="324"/>
      <c r="H30" s="324"/>
      <c r="I30" s="324"/>
      <c r="J30" s="314"/>
      <c r="K30" s="314"/>
      <c r="L30" s="14"/>
      <c r="M30" s="14"/>
      <c r="N30" s="14"/>
    </row>
    <row r="31" spans="1:14" ht="12.95" customHeight="1" x14ac:dyDescent="0.2">
      <c r="A31" s="161" t="s">
        <v>62</v>
      </c>
      <c r="B31" s="235"/>
      <c r="C31" s="235"/>
      <c r="D31" s="206"/>
      <c r="E31" s="322"/>
      <c r="F31" s="324"/>
      <c r="G31" s="324"/>
      <c r="H31" s="324"/>
      <c r="I31" s="324"/>
      <c r="J31" s="314"/>
      <c r="K31" s="314"/>
      <c r="L31" s="14"/>
      <c r="M31" s="14"/>
      <c r="N31" s="14"/>
    </row>
    <row r="32" spans="1:14" ht="12.95" customHeight="1" x14ac:dyDescent="0.2">
      <c r="A32" s="160" t="s">
        <v>63</v>
      </c>
      <c r="B32" s="233"/>
      <c r="C32" s="233"/>
      <c r="D32" s="204"/>
      <c r="E32" s="320"/>
      <c r="F32" s="321"/>
      <c r="G32" s="321"/>
      <c r="H32" s="321"/>
      <c r="I32" s="321"/>
      <c r="J32" s="315"/>
      <c r="K32" s="315"/>
      <c r="L32" s="14"/>
      <c r="M32" s="14"/>
      <c r="N32" s="14"/>
    </row>
    <row r="33" spans="1:14" ht="12.95" customHeight="1" x14ac:dyDescent="0.2">
      <c r="A33" s="162" t="s">
        <v>64</v>
      </c>
      <c r="B33" s="235"/>
      <c r="C33" s="235"/>
      <c r="D33" s="206"/>
      <c r="E33" s="322"/>
      <c r="F33" s="324"/>
      <c r="G33" s="324"/>
      <c r="H33" s="324"/>
      <c r="I33" s="324"/>
      <c r="J33" s="314"/>
      <c r="K33" s="314"/>
      <c r="L33" s="14"/>
      <c r="M33" s="14"/>
      <c r="N33" s="14"/>
    </row>
    <row r="34" spans="1:14" ht="12.95" customHeight="1" x14ac:dyDescent="0.2">
      <c r="A34" s="160" t="s">
        <v>65</v>
      </c>
      <c r="B34" s="233"/>
      <c r="C34" s="233"/>
      <c r="D34" s="204"/>
      <c r="E34" s="320"/>
      <c r="F34" s="321"/>
      <c r="G34" s="321"/>
      <c r="H34" s="321"/>
      <c r="I34" s="321"/>
      <c r="J34" s="315"/>
      <c r="K34" s="315"/>
      <c r="L34" s="14"/>
      <c r="M34" s="14"/>
      <c r="N34" s="14"/>
    </row>
    <row r="35" spans="1:14" ht="12.95" customHeight="1" x14ac:dyDescent="0.2">
      <c r="A35" s="162" t="s">
        <v>66</v>
      </c>
      <c r="B35" s="235"/>
      <c r="C35" s="235"/>
      <c r="D35" s="206"/>
      <c r="E35" s="322"/>
      <c r="F35" s="324"/>
      <c r="G35" s="324"/>
      <c r="H35" s="324"/>
      <c r="I35" s="324"/>
      <c r="J35" s="314"/>
      <c r="K35" s="314"/>
      <c r="L35" s="14"/>
      <c r="M35" s="14"/>
      <c r="N35" s="14"/>
    </row>
    <row r="36" spans="1:14" s="46" customFormat="1" ht="12.95" customHeight="1" x14ac:dyDescent="0.2">
      <c r="A36" s="158" t="s">
        <v>68</v>
      </c>
      <c r="B36" s="271"/>
      <c r="C36" s="271"/>
      <c r="D36" s="290"/>
      <c r="E36" s="325">
        <f>E11-E29</f>
        <v>12300</v>
      </c>
      <c r="F36" s="326">
        <f>F11-F29</f>
        <v>299830</v>
      </c>
      <c r="G36" s="401">
        <f>G11-G29</f>
        <v>136572</v>
      </c>
      <c r="H36" s="401">
        <f>H11-H29</f>
        <v>41658</v>
      </c>
      <c r="I36" s="326">
        <f>I11-I29</f>
        <v>440819</v>
      </c>
      <c r="J36" s="326">
        <f>E36+F36+G36+H36+I36</f>
        <v>931179</v>
      </c>
      <c r="K36" s="327">
        <f>D36+J36</f>
        <v>931179</v>
      </c>
      <c r="L36" s="45"/>
      <c r="M36" s="45"/>
      <c r="N36" s="45"/>
    </row>
    <row r="37" spans="1:14" s="46" customFormat="1" ht="12.95" customHeight="1" thickBot="1" x14ac:dyDescent="0.25">
      <c r="A37" s="274" t="s">
        <v>69</v>
      </c>
      <c r="B37" s="291"/>
      <c r="C37" s="291"/>
      <c r="D37" s="292"/>
      <c r="E37" s="328"/>
      <c r="F37" s="328"/>
      <c r="G37" s="328"/>
      <c r="H37" s="328"/>
      <c r="I37" s="328"/>
      <c r="J37" s="329">
        <f>J11+J14-J29</f>
        <v>1060031</v>
      </c>
      <c r="K37" s="329">
        <f>J37</f>
        <v>1060031</v>
      </c>
      <c r="L37" s="45"/>
      <c r="M37" s="45"/>
      <c r="N37" s="45"/>
    </row>
    <row r="38" spans="1:14" s="46" customFormat="1" ht="12.95" customHeight="1" x14ac:dyDescent="0.2">
      <c r="A38" s="130"/>
      <c r="B38" s="131"/>
      <c r="C38" s="131"/>
      <c r="D38" s="132"/>
      <c r="E38" s="133"/>
      <c r="F38" s="133"/>
      <c r="G38" s="133"/>
      <c r="H38" s="133"/>
      <c r="I38" s="133"/>
      <c r="J38" s="133"/>
      <c r="K38" s="133"/>
      <c r="L38" s="45"/>
      <c r="M38" s="45"/>
      <c r="N38" s="45"/>
    </row>
    <row r="39" spans="1:14" s="682" customFormat="1" ht="12.95" customHeight="1" x14ac:dyDescent="0.2">
      <c r="A39" s="28" t="s">
        <v>70</v>
      </c>
      <c r="B39" s="28"/>
      <c r="C39" s="28"/>
      <c r="D39" s="28"/>
      <c r="E39" s="28"/>
      <c r="F39" s="28"/>
      <c r="G39" s="28"/>
      <c r="H39" s="28"/>
      <c r="I39" s="28"/>
      <c r="J39" s="28"/>
      <c r="K39" s="28"/>
      <c r="L39" s="31"/>
      <c r="M39" s="31"/>
      <c r="N39" s="31"/>
    </row>
    <row r="40" spans="1:14" s="682" customFormat="1" ht="12.95" customHeight="1" x14ac:dyDescent="0.2">
      <c r="A40" s="517" t="s">
        <v>71</v>
      </c>
      <c r="B40" s="517"/>
      <c r="C40" s="517"/>
      <c r="D40" s="517"/>
      <c r="E40" s="517"/>
      <c r="F40" s="517"/>
      <c r="G40" s="517"/>
      <c r="H40" s="517"/>
      <c r="I40" s="28"/>
      <c r="J40" s="28"/>
      <c r="K40" s="28"/>
      <c r="L40" s="31"/>
      <c r="M40" s="31"/>
      <c r="N40" s="31"/>
    </row>
    <row r="41" spans="1:14" s="682" customFormat="1" ht="12.95" customHeight="1" x14ac:dyDescent="0.2">
      <c r="A41" s="517" t="s">
        <v>72</v>
      </c>
      <c r="B41" s="517"/>
      <c r="C41" s="517"/>
      <c r="D41" s="517"/>
      <c r="E41" s="517"/>
      <c r="F41" s="517"/>
      <c r="G41" s="517"/>
      <c r="H41" s="517"/>
      <c r="I41" s="28"/>
      <c r="J41" s="28"/>
      <c r="K41" s="28"/>
      <c r="L41" s="31"/>
      <c r="M41" s="31"/>
      <c r="N41" s="31"/>
    </row>
    <row r="42" spans="1:14" s="682" customFormat="1" ht="12.95" customHeight="1" x14ac:dyDescent="0.2">
      <c r="A42" s="517" t="s">
        <v>73</v>
      </c>
      <c r="B42" s="517"/>
      <c r="C42" s="517"/>
      <c r="D42" s="517"/>
      <c r="E42" s="517"/>
      <c r="F42" s="517"/>
      <c r="G42" s="517"/>
      <c r="H42" s="517"/>
      <c r="I42" s="28"/>
      <c r="J42" s="28"/>
      <c r="K42" s="28"/>
      <c r="L42" s="31"/>
      <c r="M42" s="31"/>
      <c r="N42" s="31"/>
    </row>
    <row r="43" spans="1:14" ht="12.95" customHeight="1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14"/>
      <c r="M43" s="14"/>
      <c r="N43" s="14"/>
    </row>
    <row r="44" spans="1:14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14"/>
      <c r="M44" s="14"/>
      <c r="N44" s="14"/>
    </row>
    <row r="45" spans="1:14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14"/>
      <c r="M45" s="14"/>
      <c r="N45" s="14"/>
    </row>
    <row r="46" spans="1:14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14"/>
      <c r="M46" s="14"/>
      <c r="N46" s="14"/>
    </row>
    <row r="47" spans="1:14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14"/>
      <c r="M47" s="14"/>
      <c r="N47" s="14"/>
    </row>
    <row r="48" spans="1:14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14"/>
      <c r="M48" s="14"/>
      <c r="N48" s="14"/>
    </row>
    <row r="49" spans="1:14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14"/>
      <c r="M49" s="14"/>
      <c r="N49" s="14"/>
    </row>
    <row r="50" spans="1:14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14"/>
      <c r="M50" s="14"/>
      <c r="N50" s="14"/>
    </row>
    <row r="51" spans="1:14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14"/>
      <c r="M51" s="14"/>
      <c r="N51" s="14"/>
    </row>
    <row r="52" spans="1:14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14"/>
      <c r="M52" s="14"/>
      <c r="N52" s="14"/>
    </row>
    <row r="53" spans="1:14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14"/>
      <c r="M53" s="14"/>
      <c r="N53" s="14"/>
    </row>
    <row r="54" spans="1:14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14"/>
      <c r="M54" s="14"/>
      <c r="N54" s="14"/>
    </row>
    <row r="55" spans="1:14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14"/>
      <c r="M55" s="14"/>
      <c r="N55" s="14"/>
    </row>
    <row r="56" spans="1:14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14"/>
      <c r="M56" s="14"/>
      <c r="N56" s="14"/>
    </row>
    <row r="57" spans="1:14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14"/>
      <c r="M57" s="14"/>
      <c r="N57" s="14"/>
    </row>
    <row r="58" spans="1:14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14"/>
      <c r="M58" s="14"/>
      <c r="N58" s="14"/>
    </row>
    <row r="59" spans="1:14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14"/>
      <c r="M59" s="14"/>
      <c r="N59" s="14"/>
    </row>
    <row r="60" spans="1:14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14"/>
      <c r="M60" s="14"/>
      <c r="N60" s="14"/>
    </row>
    <row r="61" spans="1:14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14"/>
      <c r="M61" s="14"/>
      <c r="N61" s="14"/>
    </row>
    <row r="62" spans="1:14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14"/>
      <c r="M62" s="14"/>
      <c r="N62" s="14"/>
    </row>
    <row r="63" spans="1:14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14"/>
      <c r="M63" s="14"/>
      <c r="N63" s="14"/>
    </row>
    <row r="64" spans="1:14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14"/>
      <c r="M64" s="14"/>
      <c r="N64" s="14"/>
    </row>
    <row r="65" spans="1:14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14"/>
      <c r="M65" s="14"/>
      <c r="N65" s="14"/>
    </row>
    <row r="66" spans="1:14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14"/>
      <c r="M66" s="14"/>
      <c r="N66" s="14"/>
    </row>
    <row r="67" spans="1:14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14"/>
      <c r="M67" s="14"/>
      <c r="N67" s="14"/>
    </row>
    <row r="68" spans="1:14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14"/>
      <c r="M68" s="14"/>
      <c r="N68" s="14"/>
    </row>
    <row r="69" spans="1:14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14"/>
      <c r="M69" s="14"/>
      <c r="N69" s="14"/>
    </row>
    <row r="70" spans="1:14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14"/>
      <c r="M70" s="14"/>
      <c r="N70" s="14"/>
    </row>
    <row r="71" spans="1:14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14"/>
      <c r="M71" s="14"/>
      <c r="N71" s="14"/>
    </row>
    <row r="72" spans="1:14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14"/>
      <c r="M72" s="14"/>
      <c r="N72" s="14"/>
    </row>
    <row r="73" spans="1:14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14"/>
      <c r="M73" s="14"/>
      <c r="N73" s="14"/>
    </row>
    <row r="74" spans="1:14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14"/>
      <c r="M74" s="14"/>
      <c r="N74" s="14"/>
    </row>
    <row r="75" spans="1:14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14"/>
      <c r="M75" s="14"/>
      <c r="N75" s="14"/>
    </row>
    <row r="76" spans="1:14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14"/>
      <c r="M76" s="14"/>
      <c r="N76" s="14"/>
    </row>
    <row r="77" spans="1:14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14"/>
      <c r="M77" s="14"/>
      <c r="N77" s="14"/>
    </row>
    <row r="78" spans="1:14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14"/>
      <c r="M78" s="14"/>
      <c r="N78" s="14"/>
    </row>
    <row r="79" spans="1:14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14"/>
      <c r="M79" s="14"/>
      <c r="N79" s="14"/>
    </row>
    <row r="80" spans="1:14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14"/>
      <c r="M80" s="14"/>
      <c r="N80" s="14"/>
    </row>
    <row r="81" spans="1:14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14"/>
      <c r="M81" s="14"/>
      <c r="N81" s="14"/>
    </row>
    <row r="82" spans="1:14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14"/>
      <c r="M82" s="14"/>
      <c r="N82" s="14"/>
    </row>
    <row r="83" spans="1:14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14"/>
      <c r="M83" s="14"/>
      <c r="N83" s="14"/>
    </row>
    <row r="84" spans="1:14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14"/>
      <c r="M84" s="14"/>
      <c r="N84" s="14"/>
    </row>
    <row r="85" spans="1:14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14"/>
      <c r="M85" s="14"/>
      <c r="N85" s="14"/>
    </row>
    <row r="86" spans="1:14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14"/>
      <c r="M86" s="14"/>
      <c r="N86" s="14"/>
    </row>
    <row r="87" spans="1:14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14"/>
      <c r="M87" s="14"/>
      <c r="N87" s="14"/>
    </row>
    <row r="88" spans="1:14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14"/>
      <c r="M88" s="14"/>
      <c r="N88" s="14"/>
    </row>
    <row r="89" spans="1:14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14"/>
      <c r="M89" s="14"/>
      <c r="N89" s="14"/>
    </row>
    <row r="90" spans="1:14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14"/>
      <c r="M90" s="14"/>
      <c r="N90" s="14"/>
    </row>
    <row r="91" spans="1:14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14"/>
      <c r="M91" s="14"/>
      <c r="N91" s="14"/>
    </row>
    <row r="92" spans="1:14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14"/>
      <c r="M92" s="14"/>
      <c r="N92" s="14"/>
    </row>
    <row r="93" spans="1:14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14"/>
      <c r="M93" s="14"/>
      <c r="N93" s="14"/>
    </row>
    <row r="94" spans="1:14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14"/>
      <c r="M94" s="14"/>
      <c r="N94" s="14"/>
    </row>
    <row r="95" spans="1:14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14"/>
      <c r="M95" s="14"/>
      <c r="N95" s="14"/>
    </row>
    <row r="96" spans="1:14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14"/>
      <c r="M96" s="14"/>
      <c r="N96" s="14"/>
    </row>
    <row r="97" spans="1:14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14"/>
      <c r="M97" s="14"/>
      <c r="N97" s="14"/>
    </row>
    <row r="98" spans="1:14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14"/>
      <c r="M98" s="14"/>
      <c r="N98" s="14"/>
    </row>
    <row r="99" spans="1:14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14"/>
      <c r="M99" s="14"/>
      <c r="N99" s="14"/>
    </row>
    <row r="100" spans="1:14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14"/>
      <c r="M100" s="14"/>
      <c r="N100" s="14"/>
    </row>
    <row r="101" spans="1:14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14"/>
      <c r="M101" s="14"/>
      <c r="N101" s="14"/>
    </row>
    <row r="102" spans="1:14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14"/>
      <c r="M102" s="14"/>
      <c r="N102" s="14"/>
    </row>
    <row r="103" spans="1:14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14"/>
      <c r="M103" s="14"/>
      <c r="N103" s="14"/>
    </row>
    <row r="104" spans="1:14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14"/>
      <c r="M104" s="14"/>
      <c r="N104" s="14"/>
    </row>
    <row r="105" spans="1:14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14"/>
      <c r="M105" s="14"/>
      <c r="N105" s="14"/>
    </row>
    <row r="106" spans="1:14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14"/>
      <c r="M106" s="14"/>
      <c r="N106" s="14"/>
    </row>
    <row r="107" spans="1:14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14"/>
      <c r="M107" s="14"/>
      <c r="N107" s="14"/>
    </row>
    <row r="108" spans="1:14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14"/>
      <c r="M108" s="14"/>
      <c r="N108" s="14"/>
    </row>
    <row r="109" spans="1:14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14"/>
      <c r="M109" s="14"/>
      <c r="N109" s="14"/>
    </row>
    <row r="110" spans="1:14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14"/>
      <c r="M110" s="14"/>
      <c r="N110" s="14"/>
    </row>
    <row r="111" spans="1:14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14"/>
      <c r="M111" s="14"/>
      <c r="N111" s="14"/>
    </row>
    <row r="112" spans="1:14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14"/>
      <c r="M112" s="14"/>
      <c r="N112" s="14"/>
    </row>
    <row r="113" spans="1:14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14"/>
      <c r="M113" s="14"/>
      <c r="N113" s="14"/>
    </row>
    <row r="114" spans="1:14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14"/>
      <c r="M114" s="14"/>
      <c r="N114" s="14"/>
    </row>
    <row r="115" spans="1:14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14"/>
      <c r="M115" s="14"/>
      <c r="N115" s="14"/>
    </row>
    <row r="116" spans="1:14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14"/>
      <c r="M116" s="14"/>
      <c r="N116" s="14"/>
    </row>
    <row r="117" spans="1:14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14"/>
      <c r="M117" s="14"/>
      <c r="N117" s="14"/>
    </row>
    <row r="118" spans="1:14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14"/>
      <c r="M118" s="14"/>
      <c r="N118" s="14"/>
    </row>
    <row r="119" spans="1:14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14"/>
      <c r="M119" s="14"/>
      <c r="N119" s="14"/>
    </row>
    <row r="120" spans="1:14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14"/>
      <c r="M120" s="14"/>
      <c r="N120" s="14"/>
    </row>
    <row r="121" spans="1:14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14"/>
      <c r="M121" s="14"/>
      <c r="N121" s="14"/>
    </row>
    <row r="122" spans="1:14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14"/>
      <c r="M122" s="14"/>
      <c r="N122" s="14"/>
    </row>
    <row r="123" spans="1:14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14"/>
      <c r="M123" s="14"/>
      <c r="N123" s="14"/>
    </row>
    <row r="124" spans="1:14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14"/>
      <c r="M124" s="14"/>
      <c r="N124" s="14"/>
    </row>
    <row r="125" spans="1:14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14"/>
      <c r="M125" s="14"/>
      <c r="N125" s="14"/>
    </row>
    <row r="126" spans="1:14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14"/>
      <c r="M126" s="14"/>
      <c r="N126" s="14"/>
    </row>
    <row r="127" spans="1:14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14"/>
      <c r="M127" s="14"/>
      <c r="N127" s="14"/>
    </row>
    <row r="128" spans="1:14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14"/>
      <c r="M128" s="14"/>
      <c r="N128" s="14"/>
    </row>
    <row r="129" spans="1:14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14"/>
      <c r="M129" s="14"/>
      <c r="N129" s="14"/>
    </row>
    <row r="130" spans="1:14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14"/>
      <c r="M130" s="14"/>
      <c r="N130" s="14"/>
    </row>
    <row r="131" spans="1:14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14"/>
      <c r="M131" s="14"/>
      <c r="N131" s="14"/>
    </row>
    <row r="132" spans="1:14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14"/>
      <c r="M132" s="14"/>
      <c r="N132" s="14"/>
    </row>
    <row r="133" spans="1:14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14"/>
      <c r="M133" s="14"/>
      <c r="N133" s="14"/>
    </row>
    <row r="134" spans="1:14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14"/>
      <c r="M134" s="14"/>
      <c r="N134" s="14"/>
    </row>
    <row r="135" spans="1:14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14"/>
      <c r="M135" s="14"/>
      <c r="N135" s="14"/>
    </row>
    <row r="136" spans="1:14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14"/>
      <c r="M136" s="14"/>
      <c r="N136" s="14"/>
    </row>
    <row r="137" spans="1:14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14"/>
      <c r="M137" s="14"/>
      <c r="N137" s="14"/>
    </row>
    <row r="138" spans="1:14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14"/>
      <c r="M138" s="14"/>
      <c r="N138" s="14"/>
    </row>
    <row r="139" spans="1:14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14"/>
      <c r="M139" s="14"/>
      <c r="N139" s="14"/>
    </row>
    <row r="140" spans="1:14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14"/>
      <c r="M140" s="14"/>
      <c r="N140" s="14"/>
    </row>
    <row r="141" spans="1:14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14"/>
      <c r="M141" s="14"/>
      <c r="N141" s="14"/>
    </row>
    <row r="142" spans="1:14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14"/>
      <c r="M142" s="14"/>
      <c r="N142" s="14"/>
    </row>
    <row r="143" spans="1:14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14"/>
      <c r="M143" s="14"/>
      <c r="N143" s="14"/>
    </row>
    <row r="144" spans="1:14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14"/>
      <c r="M144" s="14"/>
      <c r="N144" s="14"/>
    </row>
    <row r="145" spans="1:14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14"/>
      <c r="M145" s="14"/>
      <c r="N145" s="14"/>
    </row>
    <row r="146" spans="1:14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14"/>
      <c r="M146" s="14"/>
      <c r="N146" s="14"/>
    </row>
    <row r="147" spans="1:14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14"/>
      <c r="M147" s="14"/>
      <c r="N147" s="14"/>
    </row>
    <row r="148" spans="1:14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14"/>
      <c r="M148" s="14"/>
      <c r="N148" s="14"/>
    </row>
    <row r="149" spans="1:14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14"/>
      <c r="M149" s="14"/>
      <c r="N149" s="14"/>
    </row>
    <row r="150" spans="1:14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14"/>
      <c r="M150" s="14"/>
      <c r="N150" s="14"/>
    </row>
    <row r="151" spans="1:14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14"/>
      <c r="M151" s="14"/>
      <c r="N151" s="14"/>
    </row>
    <row r="152" spans="1:14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14"/>
      <c r="M152" s="14"/>
      <c r="N152" s="14"/>
    </row>
    <row r="153" spans="1:14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14"/>
      <c r="M153" s="14"/>
      <c r="N153" s="14"/>
    </row>
    <row r="154" spans="1:14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14"/>
      <c r="M154" s="14"/>
      <c r="N154" s="14"/>
    </row>
    <row r="155" spans="1:14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14"/>
      <c r="M155" s="14"/>
      <c r="N155" s="14"/>
    </row>
    <row r="156" spans="1:14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14"/>
      <c r="M156" s="14"/>
      <c r="N156" s="14"/>
    </row>
    <row r="157" spans="1:14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14"/>
      <c r="M157" s="14"/>
      <c r="N157" s="14"/>
    </row>
    <row r="158" spans="1:14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14"/>
      <c r="M158" s="14"/>
      <c r="N158" s="14"/>
    </row>
    <row r="159" spans="1:14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14"/>
      <c r="M159" s="14"/>
      <c r="N159" s="14"/>
    </row>
    <row r="160" spans="1:14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14"/>
      <c r="M160" s="14"/>
      <c r="N160" s="14"/>
    </row>
    <row r="161" spans="1:14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14"/>
      <c r="M161" s="14"/>
      <c r="N161" s="14"/>
    </row>
    <row r="162" spans="1:14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14"/>
      <c r="M162" s="14"/>
      <c r="N162" s="14"/>
    </row>
    <row r="163" spans="1:14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14"/>
      <c r="M163" s="14"/>
      <c r="N163" s="14"/>
    </row>
    <row r="164" spans="1:14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14"/>
      <c r="M164" s="14"/>
      <c r="N164" s="14"/>
    </row>
    <row r="165" spans="1:14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14"/>
      <c r="M165" s="14"/>
      <c r="N165" s="14"/>
    </row>
    <row r="166" spans="1:14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14"/>
      <c r="M166" s="14"/>
      <c r="N166" s="14"/>
    </row>
    <row r="167" spans="1:14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14"/>
      <c r="M167" s="14"/>
      <c r="N167" s="14"/>
    </row>
    <row r="168" spans="1:14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14"/>
      <c r="M168" s="14"/>
      <c r="N168" s="14"/>
    </row>
    <row r="169" spans="1:14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14"/>
      <c r="M169" s="14"/>
      <c r="N169" s="14"/>
    </row>
    <row r="170" spans="1:14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14"/>
      <c r="M170" s="14"/>
      <c r="N170" s="14"/>
    </row>
    <row r="171" spans="1:14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14"/>
      <c r="M171" s="14"/>
      <c r="N171" s="14"/>
    </row>
    <row r="172" spans="1:14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14"/>
      <c r="M172" s="14"/>
      <c r="N172" s="14"/>
    </row>
    <row r="173" spans="1:14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14"/>
      <c r="M173" s="14"/>
      <c r="N173" s="14"/>
    </row>
    <row r="174" spans="1:14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14"/>
      <c r="M174" s="14"/>
      <c r="N174" s="14"/>
    </row>
    <row r="175" spans="1:14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14"/>
      <c r="M175" s="14"/>
      <c r="N175" s="14"/>
    </row>
    <row r="176" spans="1:14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14"/>
      <c r="M176" s="14"/>
      <c r="N176" s="14"/>
    </row>
    <row r="177" spans="1:14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14"/>
      <c r="M177" s="14"/>
      <c r="N177" s="14"/>
    </row>
    <row r="178" spans="1:14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14"/>
      <c r="M178" s="14"/>
      <c r="N178" s="14"/>
    </row>
    <row r="179" spans="1:14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14"/>
      <c r="M179" s="14"/>
      <c r="N179" s="14"/>
    </row>
    <row r="180" spans="1:14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14"/>
      <c r="M180" s="14"/>
      <c r="N180" s="14"/>
    </row>
    <row r="181" spans="1:14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14"/>
      <c r="M181" s="14"/>
      <c r="N181" s="14"/>
    </row>
    <row r="182" spans="1:14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14"/>
      <c r="M182" s="14"/>
      <c r="N182" s="14"/>
    </row>
    <row r="183" spans="1:14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14"/>
      <c r="M183" s="14"/>
      <c r="N183" s="14"/>
    </row>
    <row r="184" spans="1:14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14"/>
      <c r="M184" s="14"/>
      <c r="N184" s="14"/>
    </row>
    <row r="185" spans="1:14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14"/>
      <c r="M185" s="14"/>
      <c r="N185" s="14"/>
    </row>
    <row r="186" spans="1:14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14"/>
      <c r="M186" s="14"/>
      <c r="N186" s="14"/>
    </row>
    <row r="187" spans="1:14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14"/>
      <c r="M187" s="14"/>
      <c r="N187" s="14"/>
    </row>
    <row r="188" spans="1:14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14"/>
      <c r="M188" s="14"/>
      <c r="N188" s="14"/>
    </row>
    <row r="189" spans="1:14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14"/>
      <c r="M189" s="14"/>
      <c r="N189" s="14"/>
    </row>
    <row r="190" spans="1:14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14"/>
      <c r="M190" s="14"/>
      <c r="N190" s="14"/>
    </row>
    <row r="191" spans="1:14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14"/>
      <c r="M191" s="14"/>
      <c r="N191" s="14"/>
    </row>
    <row r="192" spans="1:14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14"/>
      <c r="M192" s="14"/>
      <c r="N192" s="14"/>
    </row>
    <row r="193" spans="1:14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14"/>
      <c r="M193" s="14"/>
      <c r="N193" s="14"/>
    </row>
    <row r="194" spans="1:14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14"/>
      <c r="M194" s="14"/>
      <c r="N194" s="14"/>
    </row>
    <row r="195" spans="1:14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14"/>
      <c r="M195" s="14"/>
      <c r="N195" s="14"/>
    </row>
    <row r="196" spans="1:14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14"/>
      <c r="M196" s="14"/>
      <c r="N196" s="14"/>
    </row>
    <row r="197" spans="1:14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14"/>
      <c r="M197" s="14"/>
      <c r="N197" s="14"/>
    </row>
    <row r="198" spans="1:14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14"/>
      <c r="M198" s="14"/>
      <c r="N198" s="14"/>
    </row>
    <row r="199" spans="1:14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14"/>
      <c r="M199" s="14"/>
      <c r="N199" s="14"/>
    </row>
    <row r="200" spans="1:14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14"/>
      <c r="M200" s="14"/>
      <c r="N200" s="14"/>
    </row>
    <row r="201" spans="1:14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14"/>
      <c r="M201" s="14"/>
      <c r="N201" s="14"/>
    </row>
    <row r="202" spans="1:14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14"/>
      <c r="M202" s="14"/>
      <c r="N202" s="14"/>
    </row>
    <row r="203" spans="1:14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14"/>
      <c r="M203" s="14"/>
      <c r="N203" s="14"/>
    </row>
    <row r="204" spans="1:14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14"/>
      <c r="M204" s="14"/>
      <c r="N204" s="14"/>
    </row>
    <row r="205" spans="1:14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14"/>
      <c r="M205" s="14"/>
      <c r="N205" s="14"/>
    </row>
    <row r="206" spans="1:14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14"/>
      <c r="M206" s="14"/>
      <c r="N206" s="14"/>
    </row>
    <row r="207" spans="1:14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14"/>
      <c r="M207" s="14"/>
      <c r="N207" s="14"/>
    </row>
    <row r="208" spans="1:14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14"/>
      <c r="M208" s="14"/>
      <c r="N208" s="14"/>
    </row>
    <row r="209" spans="1:14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14"/>
      <c r="M209" s="14"/>
      <c r="N209" s="14"/>
    </row>
    <row r="210" spans="1:14" x14ac:dyDescent="0.2">
      <c r="A210" s="2"/>
      <c r="D210" s="2"/>
      <c r="E210" s="2"/>
      <c r="F210" s="2"/>
      <c r="G210" s="2"/>
      <c r="H210" s="2"/>
      <c r="I210" s="2"/>
      <c r="J210" s="2"/>
      <c r="K210" s="2"/>
      <c r="L210" s="14"/>
      <c r="M210" s="14"/>
      <c r="N210" s="14"/>
    </row>
    <row r="211" spans="1:14" x14ac:dyDescent="0.2">
      <c r="A211" s="2"/>
      <c r="D211" s="2"/>
      <c r="E211" s="2"/>
      <c r="F211" s="2"/>
      <c r="G211" s="2"/>
      <c r="H211" s="2"/>
      <c r="I211" s="2"/>
      <c r="J211" s="2"/>
      <c r="K211" s="2"/>
      <c r="L211" s="14"/>
      <c r="M211" s="14"/>
      <c r="N211" s="14"/>
    </row>
    <row r="212" spans="1:14" x14ac:dyDescent="0.2">
      <c r="A212" s="2"/>
      <c r="D212" s="2"/>
      <c r="E212" s="2"/>
      <c r="F212" s="2"/>
      <c r="G212" s="2"/>
      <c r="H212" s="2"/>
      <c r="I212" s="2"/>
      <c r="J212" s="2"/>
      <c r="K212" s="2"/>
      <c r="L212" s="14"/>
      <c r="M212" s="14"/>
      <c r="N212" s="14"/>
    </row>
    <row r="213" spans="1:14" x14ac:dyDescent="0.2">
      <c r="A213" s="2"/>
    </row>
    <row r="214" spans="1:14" x14ac:dyDescent="0.2">
      <c r="A214" s="2"/>
    </row>
    <row r="215" spans="1:14" x14ac:dyDescent="0.2">
      <c r="A215" s="2"/>
    </row>
    <row r="216" spans="1:14" x14ac:dyDescent="0.2">
      <c r="A216" s="2"/>
    </row>
    <row r="217" spans="1:14" x14ac:dyDescent="0.2">
      <c r="A217" s="2"/>
    </row>
    <row r="218" spans="1:14" x14ac:dyDescent="0.2">
      <c r="A218" s="2"/>
    </row>
    <row r="219" spans="1:14" x14ac:dyDescent="0.2">
      <c r="A219" s="2"/>
    </row>
    <row r="220" spans="1:14" x14ac:dyDescent="0.2">
      <c r="A220" s="2"/>
    </row>
    <row r="221" spans="1:14" x14ac:dyDescent="0.2">
      <c r="A221" s="2"/>
    </row>
    <row r="222" spans="1:14" x14ac:dyDescent="0.2">
      <c r="A222" s="2"/>
    </row>
    <row r="223" spans="1:14" x14ac:dyDescent="0.2">
      <c r="A223" s="2"/>
    </row>
    <row r="224" spans="1:14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2" orientation="landscape" verticalDpi="72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Z274"/>
  <sheetViews>
    <sheetView showGridLines="0" zoomScale="80" zoomScaleNormal="80" workbookViewId="0">
      <selection activeCell="B13" sqref="B13"/>
    </sheetView>
  </sheetViews>
  <sheetFormatPr defaultColWidth="8.85546875" defaultRowHeight="12.75" x14ac:dyDescent="0.2"/>
  <cols>
    <col min="1" max="1" width="53" style="700" customWidth="1"/>
    <col min="2" max="2" width="28.140625" style="700" customWidth="1"/>
    <col min="3" max="3" width="27.85546875" style="700" customWidth="1"/>
    <col min="4" max="4" width="26.42578125" style="700" customWidth="1"/>
    <col min="5" max="5" width="25.5703125" style="700" customWidth="1"/>
    <col min="6" max="6" width="44.28515625" style="993" customWidth="1"/>
    <col min="7" max="16384" width="8.85546875" style="700"/>
  </cols>
  <sheetData>
    <row r="1" spans="1:26" s="702" customFormat="1" ht="21" customHeight="1" x14ac:dyDescent="0.25">
      <c r="A1" s="701" t="s">
        <v>523</v>
      </c>
      <c r="F1" s="982"/>
    </row>
    <row r="2" spans="1:26" s="705" customFormat="1" ht="19.5" customHeight="1" x14ac:dyDescent="0.3">
      <c r="A2" s="703" t="s">
        <v>524</v>
      </c>
      <c r="B2" s="704"/>
      <c r="C2" s="704"/>
      <c r="D2" s="704"/>
      <c r="E2" s="704"/>
      <c r="F2" s="983"/>
    </row>
    <row r="3" spans="1:26" s="705" customFormat="1" ht="15" customHeight="1" x14ac:dyDescent="0.3">
      <c r="A3" s="703"/>
      <c r="B3" s="704"/>
      <c r="C3" s="704"/>
      <c r="D3" s="704"/>
      <c r="E3" s="704"/>
      <c r="F3" s="983"/>
    </row>
    <row r="4" spans="1:26" s="705" customFormat="1" ht="15" customHeight="1" x14ac:dyDescent="0.3">
      <c r="A4" s="703"/>
      <c r="B4" s="704"/>
      <c r="C4" s="704"/>
      <c r="D4" s="704"/>
      <c r="E4" s="704"/>
      <c r="F4" s="983"/>
    </row>
    <row r="5" spans="1:26" s="705" customFormat="1" ht="15" customHeight="1" x14ac:dyDescent="0.2">
      <c r="A5" s="704"/>
      <c r="B5" s="704"/>
      <c r="C5" s="704"/>
      <c r="D5" s="704"/>
      <c r="E5" s="704"/>
      <c r="F5" s="984"/>
    </row>
    <row r="6" spans="1:26" s="719" customFormat="1" ht="15" customHeight="1" x14ac:dyDescent="0.25">
      <c r="A6" s="721" t="s">
        <v>2</v>
      </c>
      <c r="F6" s="985" t="s">
        <v>4</v>
      </c>
    </row>
    <row r="7" spans="1:26" s="717" customFormat="1" ht="20.100000000000001" customHeight="1" x14ac:dyDescent="0.2">
      <c r="A7" s="1058" t="s">
        <v>365</v>
      </c>
      <c r="B7" s="1068" t="s">
        <v>580</v>
      </c>
      <c r="C7" s="1071" t="s">
        <v>572</v>
      </c>
      <c r="D7" s="1074"/>
      <c r="E7" s="1075"/>
      <c r="F7" s="1060" t="s">
        <v>366</v>
      </c>
      <c r="G7" s="719"/>
      <c r="H7" s="719"/>
      <c r="I7" s="719"/>
      <c r="J7" s="719"/>
      <c r="K7" s="719"/>
      <c r="L7" s="719"/>
      <c r="M7" s="719"/>
      <c r="N7" s="719"/>
      <c r="O7" s="719"/>
      <c r="P7" s="719"/>
      <c r="Q7" s="719"/>
      <c r="R7" s="719"/>
      <c r="S7" s="719"/>
      <c r="T7" s="719"/>
      <c r="U7" s="719"/>
      <c r="V7" s="719"/>
      <c r="W7" s="719"/>
      <c r="X7" s="719"/>
      <c r="Y7" s="719"/>
      <c r="Z7" s="719"/>
    </row>
    <row r="8" spans="1:26" s="717" customFormat="1" ht="20.100000000000001" customHeight="1" x14ac:dyDescent="0.2">
      <c r="A8" s="1081"/>
      <c r="B8" s="1077"/>
      <c r="C8" s="1068" t="s">
        <v>581</v>
      </c>
      <c r="D8" s="1068" t="s">
        <v>582</v>
      </c>
      <c r="E8" s="1068" t="s">
        <v>583</v>
      </c>
      <c r="F8" s="1088"/>
      <c r="G8" s="719"/>
      <c r="H8" s="719"/>
      <c r="I8" s="719"/>
      <c r="J8" s="719"/>
      <c r="K8" s="719"/>
      <c r="L8" s="719"/>
      <c r="M8" s="719"/>
      <c r="N8" s="719"/>
      <c r="O8" s="719"/>
      <c r="P8" s="719"/>
      <c r="Q8" s="719"/>
      <c r="R8" s="719"/>
      <c r="S8" s="719"/>
      <c r="T8" s="719"/>
      <c r="U8" s="719"/>
      <c r="V8" s="719"/>
      <c r="W8" s="719"/>
      <c r="X8" s="719"/>
      <c r="Y8" s="719"/>
      <c r="Z8" s="719"/>
    </row>
    <row r="9" spans="1:26" s="717" customFormat="1" ht="20.100000000000001" customHeight="1" x14ac:dyDescent="0.2">
      <c r="A9" s="1081"/>
      <c r="B9" s="1077"/>
      <c r="C9" s="1077"/>
      <c r="D9" s="1077"/>
      <c r="E9" s="1077"/>
      <c r="F9" s="1088"/>
      <c r="G9" s="719"/>
      <c r="H9" s="719"/>
      <c r="I9" s="719"/>
      <c r="J9" s="719"/>
      <c r="K9" s="719"/>
      <c r="L9" s="719"/>
      <c r="M9" s="719"/>
      <c r="N9" s="719"/>
      <c r="O9" s="719"/>
      <c r="P9" s="719"/>
      <c r="Q9" s="719"/>
      <c r="R9" s="719"/>
      <c r="S9" s="719"/>
      <c r="T9" s="719"/>
      <c r="U9" s="719"/>
      <c r="V9" s="719"/>
      <c r="W9" s="719"/>
      <c r="X9" s="719"/>
      <c r="Y9" s="719"/>
      <c r="Z9" s="719"/>
    </row>
    <row r="10" spans="1:26" s="717" customFormat="1" ht="20.100000000000001" customHeight="1" x14ac:dyDescent="0.2">
      <c r="A10" s="1081"/>
      <c r="B10" s="1077"/>
      <c r="C10" s="1077"/>
      <c r="D10" s="1077"/>
      <c r="E10" s="1077"/>
      <c r="F10" s="1088"/>
      <c r="G10" s="719"/>
      <c r="H10" s="719"/>
      <c r="I10" s="719"/>
      <c r="J10" s="719"/>
      <c r="K10" s="719"/>
      <c r="L10" s="719"/>
      <c r="M10" s="719"/>
      <c r="N10" s="719"/>
      <c r="O10" s="719"/>
      <c r="P10" s="719"/>
      <c r="Q10" s="719"/>
      <c r="R10" s="719"/>
      <c r="S10" s="719"/>
      <c r="T10" s="719"/>
      <c r="U10" s="719"/>
      <c r="V10" s="719"/>
      <c r="W10" s="719"/>
      <c r="X10" s="719"/>
      <c r="Y10" s="719"/>
      <c r="Z10" s="719"/>
    </row>
    <row r="11" spans="1:26" s="717" customFormat="1" ht="20.100000000000001" customHeight="1" x14ac:dyDescent="0.2">
      <c r="A11" s="1081"/>
      <c r="B11" s="1077"/>
      <c r="C11" s="1077"/>
      <c r="D11" s="1077"/>
      <c r="E11" s="1077"/>
      <c r="F11" s="1088"/>
      <c r="G11" s="719"/>
      <c r="H11" s="719"/>
      <c r="I11" s="719"/>
      <c r="J11" s="719"/>
      <c r="K11" s="719"/>
      <c r="L11" s="719"/>
      <c r="M11" s="719"/>
      <c r="N11" s="719"/>
      <c r="O11" s="719"/>
      <c r="P11" s="719"/>
      <c r="Q11" s="719"/>
      <c r="R11" s="719"/>
      <c r="S11" s="719"/>
      <c r="T11" s="719"/>
      <c r="U11" s="719"/>
      <c r="V11" s="719"/>
      <c r="W11" s="719"/>
      <c r="X11" s="719"/>
      <c r="Y11" s="719"/>
      <c r="Z11" s="719"/>
    </row>
    <row r="12" spans="1:26" s="717" customFormat="1" ht="20.100000000000001" customHeight="1" x14ac:dyDescent="0.2">
      <c r="A12" s="1081"/>
      <c r="B12" s="1085"/>
      <c r="C12" s="1085"/>
      <c r="D12" s="1085"/>
      <c r="E12" s="1085"/>
      <c r="F12" s="1088"/>
      <c r="G12" s="719"/>
      <c r="H12" s="719"/>
      <c r="I12" s="719"/>
      <c r="J12" s="719"/>
      <c r="K12" s="719"/>
      <c r="L12" s="719"/>
      <c r="M12" s="719"/>
      <c r="N12" s="719"/>
      <c r="O12" s="719"/>
      <c r="P12" s="719"/>
      <c r="Q12" s="719"/>
      <c r="R12" s="719"/>
      <c r="S12" s="719"/>
      <c r="T12" s="719"/>
      <c r="U12" s="719"/>
      <c r="V12" s="719"/>
      <c r="W12" s="719"/>
      <c r="X12" s="719"/>
      <c r="Y12" s="719"/>
      <c r="Z12" s="719"/>
    </row>
    <row r="13" spans="1:26" s="717" customFormat="1" ht="20.100000000000001" customHeight="1" x14ac:dyDescent="0.2">
      <c r="A13" s="895" t="s">
        <v>203</v>
      </c>
      <c r="B13" s="850">
        <v>167265</v>
      </c>
      <c r="C13" s="850">
        <v>94854</v>
      </c>
      <c r="D13" s="839">
        <v>76396</v>
      </c>
      <c r="E13" s="850">
        <v>-3984</v>
      </c>
      <c r="F13" s="986" t="s">
        <v>525</v>
      </c>
      <c r="G13" s="719"/>
      <c r="H13" s="719"/>
      <c r="I13" s="719"/>
      <c r="J13" s="719"/>
      <c r="K13" s="719"/>
      <c r="L13" s="719"/>
      <c r="M13" s="719"/>
      <c r="N13" s="719"/>
      <c r="O13" s="719"/>
      <c r="P13" s="719"/>
      <c r="Q13" s="719"/>
      <c r="R13" s="719"/>
      <c r="S13" s="719"/>
      <c r="T13" s="719"/>
      <c r="U13" s="719"/>
      <c r="V13" s="719"/>
      <c r="W13" s="719"/>
      <c r="X13" s="719"/>
      <c r="Y13" s="719"/>
      <c r="Z13" s="719"/>
    </row>
    <row r="14" spans="1:26" s="717" customFormat="1" ht="20.100000000000001" customHeight="1" x14ac:dyDescent="0.2">
      <c r="A14" s="896" t="s">
        <v>204</v>
      </c>
      <c r="B14" s="830"/>
      <c r="C14" s="897"/>
      <c r="D14" s="879"/>
      <c r="E14" s="830"/>
      <c r="F14" s="973" t="s">
        <v>526</v>
      </c>
      <c r="G14" s="719"/>
      <c r="H14" s="719"/>
      <c r="I14" s="719"/>
      <c r="J14" s="719"/>
      <c r="K14" s="719"/>
      <c r="L14" s="719"/>
      <c r="M14" s="719"/>
      <c r="N14" s="719"/>
      <c r="O14" s="719"/>
      <c r="P14" s="719"/>
      <c r="Q14" s="719"/>
      <c r="R14" s="719"/>
      <c r="S14" s="719"/>
      <c r="T14" s="719"/>
      <c r="U14" s="719"/>
      <c r="V14" s="719"/>
      <c r="W14" s="719"/>
      <c r="X14" s="719"/>
      <c r="Y14" s="719"/>
      <c r="Z14" s="719"/>
    </row>
    <row r="15" spans="1:26" s="717" customFormat="1" ht="20.100000000000001" customHeight="1" x14ac:dyDescent="0.2">
      <c r="A15" s="898" t="s">
        <v>513</v>
      </c>
      <c r="B15" s="829"/>
      <c r="C15" s="846"/>
      <c r="D15" s="881"/>
      <c r="E15" s="829"/>
      <c r="F15" s="974" t="s">
        <v>514</v>
      </c>
      <c r="G15" s="719"/>
      <c r="H15" s="719"/>
      <c r="I15" s="719"/>
      <c r="J15" s="719"/>
      <c r="K15" s="719"/>
      <c r="L15" s="719"/>
      <c r="M15" s="719"/>
      <c r="N15" s="719"/>
      <c r="O15" s="719"/>
      <c r="P15" s="719"/>
      <c r="Q15" s="719"/>
      <c r="R15" s="719"/>
      <c r="S15" s="719"/>
      <c r="T15" s="719"/>
      <c r="U15" s="719"/>
      <c r="V15" s="719"/>
      <c r="W15" s="719"/>
      <c r="X15" s="719"/>
      <c r="Y15" s="719"/>
      <c r="Z15" s="719"/>
    </row>
    <row r="16" spans="1:26" s="717" customFormat="1" ht="20.100000000000001" customHeight="1" x14ac:dyDescent="0.2">
      <c r="A16" s="896" t="s">
        <v>515</v>
      </c>
      <c r="B16" s="830"/>
      <c r="C16" s="897"/>
      <c r="D16" s="879"/>
      <c r="E16" s="830"/>
      <c r="F16" s="973" t="s">
        <v>516</v>
      </c>
      <c r="G16" s="719"/>
      <c r="H16" s="719"/>
      <c r="I16" s="719"/>
      <c r="J16" s="719"/>
      <c r="K16" s="719"/>
      <c r="L16" s="719"/>
      <c r="M16" s="719"/>
      <c r="N16" s="719"/>
      <c r="O16" s="719"/>
      <c r="P16" s="719"/>
      <c r="Q16" s="719"/>
      <c r="R16" s="719"/>
      <c r="S16" s="719"/>
      <c r="T16" s="719"/>
      <c r="U16" s="719"/>
      <c r="V16" s="719"/>
      <c r="W16" s="719"/>
      <c r="X16" s="719"/>
      <c r="Y16" s="719"/>
      <c r="Z16" s="719"/>
    </row>
    <row r="17" spans="1:26" s="717" customFormat="1" ht="20.100000000000001" customHeight="1" x14ac:dyDescent="0.2">
      <c r="A17" s="882" t="s">
        <v>517</v>
      </c>
      <c r="B17" s="829"/>
      <c r="C17" s="846"/>
      <c r="D17" s="881"/>
      <c r="E17" s="829"/>
      <c r="F17" s="987" t="s">
        <v>518</v>
      </c>
      <c r="G17" s="719"/>
      <c r="H17" s="719"/>
      <c r="I17" s="719"/>
      <c r="J17" s="719"/>
      <c r="K17" s="719"/>
      <c r="L17" s="719"/>
      <c r="M17" s="719"/>
      <c r="N17" s="719"/>
      <c r="O17" s="719"/>
      <c r="P17" s="719"/>
      <c r="Q17" s="719"/>
      <c r="R17" s="719"/>
      <c r="S17" s="719"/>
      <c r="T17" s="719"/>
      <c r="U17" s="719"/>
      <c r="V17" s="719"/>
      <c r="W17" s="719"/>
      <c r="X17" s="719"/>
      <c r="Y17" s="719"/>
      <c r="Z17" s="719"/>
    </row>
    <row r="18" spans="1:26" s="717" customFormat="1" ht="20.100000000000001" customHeight="1" x14ac:dyDescent="0.2">
      <c r="A18" s="883" t="s">
        <v>519</v>
      </c>
      <c r="B18" s="884"/>
      <c r="C18" s="899"/>
      <c r="D18" s="885"/>
      <c r="E18" s="900"/>
      <c r="F18" s="988" t="s">
        <v>520</v>
      </c>
      <c r="G18" s="719"/>
      <c r="H18" s="719"/>
      <c r="I18" s="719"/>
      <c r="J18" s="719"/>
      <c r="K18" s="719"/>
      <c r="L18" s="719"/>
      <c r="M18" s="719"/>
      <c r="N18" s="719"/>
      <c r="O18" s="719"/>
      <c r="P18" s="719"/>
      <c r="Q18" s="719"/>
      <c r="R18" s="719"/>
      <c r="S18" s="719"/>
      <c r="T18" s="719"/>
      <c r="U18" s="719"/>
      <c r="V18" s="719"/>
      <c r="W18" s="719"/>
      <c r="X18" s="719"/>
      <c r="Y18" s="719"/>
      <c r="Z18" s="719"/>
    </row>
    <row r="19" spans="1:26" s="718" customFormat="1" ht="15" customHeight="1" x14ac:dyDescent="0.2">
      <c r="A19" s="901"/>
      <c r="B19" s="902"/>
      <c r="C19" s="902"/>
      <c r="D19" s="903"/>
      <c r="E19" s="903"/>
      <c r="F19" s="989"/>
      <c r="G19" s="720"/>
      <c r="H19" s="720"/>
      <c r="I19" s="720"/>
      <c r="J19" s="720"/>
      <c r="K19" s="720"/>
      <c r="L19" s="720"/>
      <c r="M19" s="720"/>
      <c r="N19" s="720"/>
      <c r="O19" s="720"/>
      <c r="P19" s="720"/>
      <c r="Q19" s="720"/>
      <c r="R19" s="720"/>
      <c r="S19" s="720"/>
      <c r="T19" s="720"/>
      <c r="U19" s="720"/>
      <c r="V19" s="720"/>
      <c r="W19" s="720"/>
      <c r="X19" s="720"/>
      <c r="Y19" s="720"/>
      <c r="Z19" s="720"/>
    </row>
    <row r="20" spans="1:26" s="718" customFormat="1" ht="15" customHeight="1" x14ac:dyDescent="0.2">
      <c r="A20" s="901"/>
      <c r="B20" s="902"/>
      <c r="C20" s="902"/>
      <c r="D20" s="903"/>
      <c r="E20" s="903"/>
      <c r="F20" s="989"/>
      <c r="G20" s="720"/>
      <c r="H20" s="720"/>
      <c r="I20" s="720"/>
      <c r="J20" s="720"/>
      <c r="K20" s="720"/>
      <c r="L20" s="720"/>
      <c r="M20" s="720"/>
      <c r="N20" s="720"/>
      <c r="O20" s="720"/>
      <c r="P20" s="720"/>
      <c r="Q20" s="720"/>
      <c r="R20" s="720"/>
      <c r="S20" s="720"/>
      <c r="T20" s="720"/>
      <c r="U20" s="720"/>
      <c r="V20" s="720"/>
      <c r="W20" s="720"/>
      <c r="X20" s="720"/>
      <c r="Y20" s="720"/>
      <c r="Z20" s="720"/>
    </row>
    <row r="21" spans="1:26" s="718" customFormat="1" ht="15" customHeight="1" x14ac:dyDescent="0.2">
      <c r="A21" s="901"/>
      <c r="B21" s="902"/>
      <c r="C21" s="902"/>
      <c r="D21" s="903"/>
      <c r="E21" s="903"/>
      <c r="F21" s="989"/>
      <c r="G21" s="720"/>
      <c r="H21" s="720"/>
      <c r="I21" s="720"/>
      <c r="J21" s="720"/>
      <c r="K21" s="720"/>
      <c r="L21" s="720"/>
      <c r="M21" s="720"/>
      <c r="N21" s="720"/>
      <c r="O21" s="720"/>
      <c r="P21" s="720"/>
      <c r="Q21" s="720"/>
      <c r="R21" s="720"/>
      <c r="S21" s="720"/>
      <c r="T21" s="720"/>
      <c r="U21" s="720"/>
      <c r="V21" s="720"/>
      <c r="W21" s="720"/>
      <c r="X21" s="720"/>
      <c r="Y21" s="720"/>
      <c r="Z21" s="720"/>
    </row>
    <row r="22" spans="1:26" s="718" customFormat="1" ht="15" customHeight="1" x14ac:dyDescent="0.2">
      <c r="A22" s="901"/>
      <c r="B22" s="902"/>
      <c r="C22" s="902"/>
      <c r="D22" s="903"/>
      <c r="E22" s="903"/>
      <c r="F22" s="989"/>
      <c r="G22" s="720"/>
      <c r="H22" s="720"/>
      <c r="I22" s="720"/>
      <c r="J22" s="720"/>
      <c r="K22" s="720"/>
      <c r="L22" s="720"/>
      <c r="M22" s="720"/>
      <c r="N22" s="720"/>
      <c r="O22" s="720"/>
      <c r="P22" s="720"/>
      <c r="Q22" s="720"/>
      <c r="R22" s="720"/>
      <c r="S22" s="720"/>
      <c r="T22" s="720"/>
      <c r="U22" s="720"/>
      <c r="V22" s="720"/>
      <c r="W22" s="720"/>
      <c r="X22" s="720"/>
      <c r="Y22" s="720"/>
      <c r="Z22" s="720"/>
    </row>
    <row r="23" spans="1:26" s="718" customFormat="1" ht="15" customHeight="1" x14ac:dyDescent="0.2">
      <c r="A23" s="901"/>
      <c r="B23" s="902"/>
      <c r="C23" s="902"/>
      <c r="D23" s="903"/>
      <c r="E23" s="903"/>
      <c r="F23" s="989"/>
      <c r="G23" s="720"/>
      <c r="H23" s="720"/>
      <c r="I23" s="720"/>
      <c r="J23" s="720"/>
      <c r="K23" s="720"/>
      <c r="L23" s="720"/>
      <c r="M23" s="720"/>
      <c r="N23" s="720"/>
      <c r="O23" s="720"/>
      <c r="P23" s="720"/>
      <c r="Q23" s="720"/>
      <c r="R23" s="720"/>
      <c r="S23" s="720"/>
      <c r="T23" s="720"/>
      <c r="U23" s="720"/>
      <c r="V23" s="720"/>
      <c r="W23" s="720"/>
      <c r="X23" s="720"/>
      <c r="Y23" s="720"/>
      <c r="Z23" s="720"/>
    </row>
    <row r="24" spans="1:26" s="718" customFormat="1" ht="15" customHeight="1" x14ac:dyDescent="0.25">
      <c r="A24" s="904" t="s">
        <v>3</v>
      </c>
      <c r="B24" s="720"/>
      <c r="C24" s="720"/>
      <c r="D24" s="720"/>
      <c r="E24" s="720"/>
      <c r="F24" s="990" t="s">
        <v>5</v>
      </c>
      <c r="G24" s="720"/>
      <c r="H24" s="720"/>
      <c r="I24" s="720"/>
      <c r="J24" s="720"/>
      <c r="K24" s="720"/>
      <c r="L24" s="720"/>
      <c r="M24" s="720"/>
      <c r="N24" s="720"/>
      <c r="O24" s="720"/>
      <c r="P24" s="720"/>
      <c r="Q24" s="720"/>
      <c r="R24" s="720"/>
      <c r="S24" s="720"/>
      <c r="T24" s="720"/>
      <c r="U24" s="720"/>
      <c r="V24" s="720"/>
      <c r="W24" s="720"/>
      <c r="X24" s="720"/>
      <c r="Y24" s="720"/>
      <c r="Z24" s="720"/>
    </row>
    <row r="25" spans="1:26" s="718" customFormat="1" ht="20.100000000000001" customHeight="1" x14ac:dyDescent="0.2">
      <c r="A25" s="1058" t="s">
        <v>365</v>
      </c>
      <c r="B25" s="1068" t="s">
        <v>580</v>
      </c>
      <c r="C25" s="1071" t="s">
        <v>572</v>
      </c>
      <c r="D25" s="1074"/>
      <c r="E25" s="1075"/>
      <c r="F25" s="1060" t="s">
        <v>366</v>
      </c>
      <c r="G25" s="720"/>
      <c r="H25" s="720"/>
      <c r="I25" s="720"/>
      <c r="J25" s="720"/>
      <c r="K25" s="720"/>
      <c r="L25" s="720"/>
      <c r="M25" s="720"/>
      <c r="N25" s="720"/>
      <c r="O25" s="720"/>
      <c r="P25" s="720"/>
      <c r="Q25" s="720"/>
      <c r="R25" s="720"/>
      <c r="S25" s="720"/>
      <c r="T25" s="720"/>
      <c r="U25" s="720"/>
      <c r="V25" s="720"/>
      <c r="W25" s="720"/>
      <c r="X25" s="720"/>
      <c r="Y25" s="720"/>
      <c r="Z25" s="720"/>
    </row>
    <row r="26" spans="1:26" s="718" customFormat="1" ht="20.100000000000001" customHeight="1" x14ac:dyDescent="0.2">
      <c r="A26" s="1081"/>
      <c r="B26" s="1077"/>
      <c r="C26" s="1068" t="s">
        <v>581</v>
      </c>
      <c r="D26" s="1068" t="s">
        <v>582</v>
      </c>
      <c r="E26" s="1068" t="s">
        <v>583</v>
      </c>
      <c r="F26" s="1088"/>
      <c r="G26" s="720"/>
      <c r="H26" s="720"/>
      <c r="I26" s="720"/>
      <c r="J26" s="720"/>
      <c r="K26" s="720"/>
      <c r="L26" s="720"/>
      <c r="M26" s="720"/>
      <c r="N26" s="720"/>
      <c r="O26" s="720"/>
      <c r="P26" s="720"/>
      <c r="Q26" s="720"/>
      <c r="R26" s="720"/>
      <c r="S26" s="720"/>
      <c r="T26" s="720"/>
      <c r="U26" s="720"/>
      <c r="V26" s="720"/>
      <c r="W26" s="720"/>
      <c r="X26" s="720"/>
      <c r="Y26" s="720"/>
      <c r="Z26" s="720"/>
    </row>
    <row r="27" spans="1:26" s="717" customFormat="1" ht="20.100000000000001" customHeight="1" x14ac:dyDescent="0.2">
      <c r="A27" s="1081"/>
      <c r="B27" s="1077"/>
      <c r="C27" s="1077"/>
      <c r="D27" s="1077"/>
      <c r="E27" s="1077"/>
      <c r="F27" s="1088"/>
      <c r="G27" s="719"/>
      <c r="H27" s="719"/>
      <c r="I27" s="719"/>
      <c r="J27" s="719"/>
      <c r="K27" s="719"/>
      <c r="L27" s="719"/>
      <c r="M27" s="719"/>
      <c r="N27" s="719"/>
      <c r="O27" s="719"/>
      <c r="P27" s="719"/>
      <c r="Q27" s="719"/>
      <c r="R27" s="719"/>
      <c r="S27" s="719"/>
      <c r="T27" s="719"/>
      <c r="U27" s="719"/>
      <c r="V27" s="719"/>
      <c r="W27" s="719"/>
      <c r="X27" s="719"/>
      <c r="Y27" s="719"/>
      <c r="Z27" s="719"/>
    </row>
    <row r="28" spans="1:26" s="717" customFormat="1" ht="20.100000000000001" customHeight="1" x14ac:dyDescent="0.2">
      <c r="A28" s="1081"/>
      <c r="B28" s="1077"/>
      <c r="C28" s="1077"/>
      <c r="D28" s="1077"/>
      <c r="E28" s="1077"/>
      <c r="F28" s="1088"/>
      <c r="G28" s="719"/>
      <c r="H28" s="719"/>
      <c r="I28" s="719"/>
      <c r="J28" s="719"/>
      <c r="K28" s="719"/>
      <c r="L28" s="719"/>
      <c r="M28" s="719"/>
      <c r="N28" s="719"/>
      <c r="O28" s="719"/>
      <c r="P28" s="719"/>
      <c r="Q28" s="719"/>
      <c r="R28" s="719"/>
      <c r="S28" s="719"/>
      <c r="T28" s="719"/>
      <c r="U28" s="719"/>
      <c r="V28" s="719"/>
      <c r="W28" s="719"/>
      <c r="X28" s="719"/>
      <c r="Y28" s="719"/>
      <c r="Z28" s="719"/>
    </row>
    <row r="29" spans="1:26" s="717" customFormat="1" ht="20.100000000000001" customHeight="1" x14ac:dyDescent="0.2">
      <c r="A29" s="1081"/>
      <c r="B29" s="1077"/>
      <c r="C29" s="1077"/>
      <c r="D29" s="1077"/>
      <c r="E29" s="1077"/>
      <c r="F29" s="1088"/>
      <c r="G29" s="719"/>
      <c r="H29" s="719"/>
      <c r="I29" s="719"/>
      <c r="J29" s="719"/>
      <c r="K29" s="719"/>
      <c r="L29" s="719"/>
      <c r="M29" s="719"/>
      <c r="N29" s="719"/>
      <c r="O29" s="719"/>
      <c r="P29" s="719"/>
      <c r="Q29" s="719"/>
      <c r="R29" s="719"/>
      <c r="S29" s="719"/>
      <c r="T29" s="719"/>
      <c r="U29" s="719"/>
      <c r="V29" s="719"/>
      <c r="W29" s="719"/>
      <c r="X29" s="719"/>
      <c r="Y29" s="719"/>
      <c r="Z29" s="719"/>
    </row>
    <row r="30" spans="1:26" s="717" customFormat="1" ht="20.100000000000001" customHeight="1" x14ac:dyDescent="0.2">
      <c r="A30" s="1082"/>
      <c r="B30" s="1085"/>
      <c r="C30" s="1085"/>
      <c r="D30" s="1085"/>
      <c r="E30" s="1085"/>
      <c r="F30" s="1089"/>
      <c r="G30" s="719"/>
      <c r="H30" s="719"/>
      <c r="I30" s="719"/>
      <c r="J30" s="719"/>
      <c r="K30" s="719"/>
      <c r="L30" s="719"/>
      <c r="M30" s="719"/>
      <c r="N30" s="719"/>
      <c r="O30" s="719"/>
      <c r="P30" s="719"/>
      <c r="Q30" s="719"/>
      <c r="R30" s="719"/>
      <c r="S30" s="719"/>
      <c r="T30" s="719"/>
      <c r="U30" s="719"/>
      <c r="V30" s="719"/>
      <c r="W30" s="719"/>
      <c r="X30" s="719"/>
      <c r="Y30" s="719"/>
      <c r="Z30" s="719"/>
    </row>
    <row r="31" spans="1:26" s="717" customFormat="1" ht="20.100000000000001" customHeight="1" x14ac:dyDescent="0.2">
      <c r="A31" s="905" t="s">
        <v>203</v>
      </c>
      <c r="B31" s="832"/>
      <c r="C31" s="906"/>
      <c r="D31" s="906"/>
      <c r="E31" s="839"/>
      <c r="F31" s="991" t="s">
        <v>525</v>
      </c>
      <c r="G31" s="719"/>
      <c r="H31" s="719"/>
      <c r="I31" s="719"/>
      <c r="J31" s="719"/>
      <c r="K31" s="719"/>
      <c r="L31" s="719"/>
      <c r="M31" s="719"/>
      <c r="N31" s="719"/>
      <c r="O31" s="719"/>
      <c r="P31" s="719"/>
      <c r="Q31" s="719"/>
      <c r="R31" s="719"/>
      <c r="S31" s="719"/>
      <c r="T31" s="719"/>
      <c r="U31" s="719"/>
      <c r="V31" s="719"/>
      <c r="W31" s="719"/>
      <c r="X31" s="719"/>
      <c r="Y31" s="719"/>
      <c r="Z31" s="719"/>
    </row>
    <row r="32" spans="1:26" s="717" customFormat="1" ht="20.100000000000001" customHeight="1" x14ac:dyDescent="0.2">
      <c r="A32" s="896" t="s">
        <v>204</v>
      </c>
      <c r="B32" s="830">
        <v>147148</v>
      </c>
      <c r="C32" s="830">
        <v>94362</v>
      </c>
      <c r="D32" s="830">
        <v>52212</v>
      </c>
      <c r="E32" s="830">
        <v>574</v>
      </c>
      <c r="F32" s="973" t="s">
        <v>526</v>
      </c>
      <c r="G32" s="719"/>
      <c r="H32" s="719"/>
      <c r="I32" s="719"/>
      <c r="J32" s="719"/>
      <c r="K32" s="719"/>
      <c r="L32" s="719"/>
      <c r="M32" s="719"/>
      <c r="N32" s="719"/>
      <c r="O32" s="719"/>
      <c r="P32" s="719"/>
      <c r="Q32" s="719"/>
      <c r="R32" s="719"/>
      <c r="S32" s="719"/>
      <c r="T32" s="719"/>
      <c r="U32" s="719"/>
      <c r="V32" s="719"/>
      <c r="W32" s="719"/>
      <c r="X32" s="719"/>
      <c r="Y32" s="719"/>
      <c r="Z32" s="719"/>
    </row>
    <row r="33" spans="1:26" s="717" customFormat="1" ht="20.100000000000001" customHeight="1" x14ac:dyDescent="0.2">
      <c r="A33" s="898" t="s">
        <v>513</v>
      </c>
      <c r="B33" s="829"/>
      <c r="C33" s="881"/>
      <c r="D33" s="881"/>
      <c r="E33" s="829"/>
      <c r="F33" s="974" t="s">
        <v>514</v>
      </c>
      <c r="G33" s="719"/>
      <c r="H33" s="719"/>
      <c r="I33" s="719"/>
      <c r="J33" s="719"/>
      <c r="K33" s="719"/>
      <c r="L33" s="719"/>
      <c r="M33" s="719"/>
      <c r="N33" s="719"/>
      <c r="O33" s="719"/>
      <c r="P33" s="719"/>
      <c r="Q33" s="719"/>
      <c r="R33" s="719"/>
      <c r="S33" s="719"/>
      <c r="T33" s="719"/>
      <c r="U33" s="719"/>
      <c r="V33" s="719"/>
      <c r="W33" s="719"/>
      <c r="X33" s="719"/>
      <c r="Y33" s="719"/>
      <c r="Z33" s="719"/>
    </row>
    <row r="34" spans="1:26" s="717" customFormat="1" ht="20.100000000000001" customHeight="1" x14ac:dyDescent="0.2">
      <c r="A34" s="896" t="s">
        <v>515</v>
      </c>
      <c r="B34" s="830">
        <v>147148</v>
      </c>
      <c r="C34" s="879">
        <v>94362</v>
      </c>
      <c r="D34" s="879">
        <v>52212</v>
      </c>
      <c r="E34" s="830">
        <v>574</v>
      </c>
      <c r="F34" s="973" t="s">
        <v>516</v>
      </c>
      <c r="G34" s="719"/>
      <c r="H34" s="719"/>
      <c r="I34" s="719"/>
      <c r="J34" s="719"/>
      <c r="K34" s="719"/>
      <c r="L34" s="719"/>
      <c r="M34" s="719"/>
      <c r="N34" s="719"/>
      <c r="O34" s="719"/>
      <c r="P34" s="719"/>
      <c r="Q34" s="719"/>
      <c r="R34" s="719"/>
      <c r="S34" s="719"/>
      <c r="T34" s="719"/>
      <c r="U34" s="719"/>
      <c r="V34" s="719"/>
      <c r="W34" s="719"/>
      <c r="X34" s="719"/>
      <c r="Y34" s="719"/>
      <c r="Z34" s="719"/>
    </row>
    <row r="35" spans="1:26" s="717" customFormat="1" ht="20.100000000000001" customHeight="1" x14ac:dyDescent="0.2">
      <c r="A35" s="882" t="s">
        <v>517</v>
      </c>
      <c r="B35" s="829"/>
      <c r="C35" s="881"/>
      <c r="D35" s="881"/>
      <c r="E35" s="829"/>
      <c r="F35" s="987" t="s">
        <v>527</v>
      </c>
      <c r="G35" s="719"/>
      <c r="H35" s="719"/>
      <c r="I35" s="719"/>
      <c r="J35" s="719"/>
      <c r="K35" s="719"/>
      <c r="L35" s="719"/>
      <c r="M35" s="719"/>
      <c r="N35" s="719"/>
      <c r="O35" s="719"/>
      <c r="P35" s="719"/>
      <c r="Q35" s="719"/>
      <c r="R35" s="719"/>
      <c r="S35" s="719"/>
      <c r="T35" s="719"/>
      <c r="U35" s="719"/>
      <c r="V35" s="719"/>
      <c r="W35" s="719"/>
      <c r="X35" s="719"/>
      <c r="Y35" s="719"/>
      <c r="Z35" s="719"/>
    </row>
    <row r="36" spans="1:26" s="717" customFormat="1" ht="20.100000000000001" customHeight="1" x14ac:dyDescent="0.2">
      <c r="A36" s="882" t="s">
        <v>521</v>
      </c>
      <c r="B36" s="829"/>
      <c r="C36" s="881"/>
      <c r="D36" s="881"/>
      <c r="E36" s="829"/>
      <c r="F36" s="987" t="s">
        <v>520</v>
      </c>
      <c r="G36" s="719"/>
      <c r="H36" s="719"/>
      <c r="I36" s="719"/>
      <c r="J36" s="719"/>
      <c r="K36" s="719"/>
      <c r="L36" s="719"/>
      <c r="M36" s="719"/>
      <c r="N36" s="719"/>
      <c r="O36" s="719"/>
      <c r="P36" s="719"/>
      <c r="Q36" s="719"/>
      <c r="R36" s="719"/>
      <c r="S36" s="719"/>
      <c r="T36" s="719"/>
      <c r="U36" s="719"/>
      <c r="V36" s="719"/>
      <c r="W36" s="719"/>
      <c r="X36" s="719"/>
      <c r="Y36" s="719"/>
      <c r="Z36" s="719"/>
    </row>
    <row r="37" spans="1:26" s="717" customFormat="1" ht="20.100000000000001" customHeight="1" x14ac:dyDescent="0.2">
      <c r="A37" s="907" t="s">
        <v>198</v>
      </c>
      <c r="B37" s="908">
        <v>20117</v>
      </c>
      <c r="C37" s="908">
        <v>492</v>
      </c>
      <c r="D37" s="908">
        <v>24184</v>
      </c>
      <c r="E37" s="836">
        <v>-4558</v>
      </c>
      <c r="F37" s="992" t="s">
        <v>522</v>
      </c>
      <c r="G37" s="719"/>
      <c r="H37" s="719"/>
      <c r="I37" s="719"/>
      <c r="J37" s="719"/>
      <c r="K37" s="719"/>
      <c r="L37" s="719"/>
      <c r="M37" s="719"/>
      <c r="N37" s="719"/>
      <c r="O37" s="719"/>
      <c r="P37" s="719"/>
      <c r="Q37" s="719"/>
      <c r="R37" s="719"/>
      <c r="S37" s="719"/>
      <c r="T37" s="719"/>
      <c r="U37" s="719"/>
      <c r="V37" s="719"/>
      <c r="W37" s="719"/>
      <c r="X37" s="719"/>
      <c r="Y37" s="719"/>
      <c r="Z37" s="719"/>
    </row>
    <row r="38" spans="1:26" ht="15" customHeight="1" x14ac:dyDescent="0.2">
      <c r="A38" s="706"/>
      <c r="B38" s="706"/>
      <c r="C38" s="706"/>
      <c r="D38" s="706"/>
      <c r="E38" s="706"/>
      <c r="F38" s="707"/>
      <c r="G38" s="705"/>
      <c r="H38" s="705"/>
      <c r="I38" s="705"/>
      <c r="J38" s="705"/>
      <c r="K38" s="705"/>
      <c r="L38" s="705"/>
      <c r="M38" s="705"/>
      <c r="N38" s="705"/>
      <c r="O38" s="705"/>
      <c r="P38" s="705"/>
      <c r="Q38" s="705"/>
      <c r="R38" s="705"/>
      <c r="S38" s="705"/>
      <c r="T38" s="705"/>
      <c r="U38" s="705"/>
      <c r="V38" s="705"/>
      <c r="W38" s="705"/>
      <c r="X38" s="705"/>
      <c r="Y38" s="705"/>
      <c r="Z38" s="705"/>
    </row>
    <row r="39" spans="1:26" s="709" customFormat="1" ht="15" customHeight="1" x14ac:dyDescent="0.2">
      <c r="A39" s="708" t="s">
        <v>584</v>
      </c>
      <c r="B39" s="707"/>
      <c r="C39" s="707"/>
      <c r="D39" s="707"/>
      <c r="E39" s="707"/>
      <c r="F39" s="707"/>
      <c r="G39" s="706"/>
      <c r="H39" s="706"/>
      <c r="I39" s="706"/>
      <c r="J39" s="706"/>
      <c r="K39" s="706"/>
      <c r="L39" s="706"/>
      <c r="M39" s="706"/>
      <c r="N39" s="706"/>
      <c r="O39" s="706"/>
      <c r="P39" s="706"/>
      <c r="Q39" s="706"/>
      <c r="R39" s="706"/>
      <c r="S39" s="706"/>
      <c r="T39" s="706"/>
      <c r="U39" s="706"/>
      <c r="V39" s="706"/>
      <c r="W39" s="706"/>
      <c r="X39" s="706"/>
      <c r="Y39" s="706"/>
      <c r="Z39" s="706"/>
    </row>
    <row r="40" spans="1:26" s="709" customFormat="1" ht="12.95" customHeight="1" x14ac:dyDescent="0.2">
      <c r="A40" s="707"/>
      <c r="B40" s="707"/>
      <c r="C40" s="707"/>
      <c r="D40" s="707"/>
      <c r="E40" s="707"/>
      <c r="F40" s="707"/>
      <c r="G40" s="706"/>
      <c r="H40" s="706"/>
      <c r="I40" s="706"/>
      <c r="J40" s="706"/>
      <c r="K40" s="706"/>
      <c r="L40" s="706"/>
      <c r="M40" s="706"/>
      <c r="N40" s="706"/>
      <c r="O40" s="706"/>
      <c r="P40" s="706"/>
      <c r="Q40" s="706"/>
      <c r="R40" s="706"/>
      <c r="S40" s="706"/>
      <c r="T40" s="706"/>
      <c r="U40" s="706"/>
      <c r="V40" s="706"/>
      <c r="W40" s="706"/>
      <c r="X40" s="706"/>
      <c r="Y40" s="706"/>
      <c r="Z40" s="706"/>
    </row>
    <row r="41" spans="1:26" s="709" customFormat="1" ht="12.95" customHeight="1" x14ac:dyDescent="0.2">
      <c r="A41" s="706"/>
      <c r="B41" s="706"/>
      <c r="C41" s="706"/>
      <c r="D41" s="706"/>
      <c r="E41" s="706"/>
      <c r="F41" s="707"/>
      <c r="G41" s="706"/>
      <c r="H41" s="706"/>
      <c r="I41" s="706"/>
      <c r="J41" s="706"/>
      <c r="K41" s="706"/>
      <c r="L41" s="706"/>
      <c r="M41" s="706"/>
      <c r="N41" s="706"/>
      <c r="O41" s="706"/>
      <c r="P41" s="706"/>
      <c r="Q41" s="706"/>
      <c r="R41" s="706"/>
      <c r="S41" s="706"/>
      <c r="T41" s="706"/>
      <c r="U41" s="706"/>
      <c r="V41" s="706"/>
      <c r="W41" s="706"/>
      <c r="X41" s="706"/>
      <c r="Y41" s="706"/>
      <c r="Z41" s="706"/>
    </row>
    <row r="42" spans="1:26" ht="12.95" customHeight="1" x14ac:dyDescent="0.2">
      <c r="A42" s="706"/>
      <c r="B42" s="705"/>
      <c r="C42" s="705"/>
      <c r="D42" s="705"/>
      <c r="E42" s="705"/>
      <c r="F42" s="707"/>
      <c r="G42" s="705"/>
      <c r="H42" s="705"/>
      <c r="I42" s="705"/>
      <c r="J42" s="705"/>
      <c r="K42" s="705"/>
      <c r="L42" s="705"/>
      <c r="M42" s="705"/>
      <c r="N42" s="705"/>
      <c r="O42" s="705"/>
      <c r="P42" s="705"/>
      <c r="Q42" s="705"/>
      <c r="R42" s="705"/>
      <c r="S42" s="705"/>
      <c r="T42" s="705"/>
      <c r="U42" s="705"/>
      <c r="V42" s="705"/>
      <c r="W42" s="705"/>
      <c r="X42" s="705"/>
      <c r="Y42" s="705"/>
      <c r="Z42" s="705"/>
    </row>
    <row r="43" spans="1:26" ht="12.95" customHeight="1" x14ac:dyDescent="0.2">
      <c r="A43" s="706"/>
      <c r="B43" s="710"/>
      <c r="C43" s="705"/>
      <c r="D43" s="705"/>
      <c r="E43" s="705"/>
      <c r="F43" s="707"/>
      <c r="G43" s="705"/>
      <c r="H43" s="705"/>
      <c r="I43" s="705"/>
      <c r="J43" s="705"/>
      <c r="K43" s="705"/>
      <c r="L43" s="705"/>
      <c r="M43" s="705"/>
      <c r="N43" s="705"/>
      <c r="O43" s="705"/>
      <c r="P43" s="705"/>
      <c r="Q43" s="705"/>
      <c r="R43" s="705"/>
      <c r="S43" s="705"/>
      <c r="T43" s="705"/>
      <c r="U43" s="705"/>
      <c r="V43" s="705"/>
      <c r="W43" s="705"/>
      <c r="X43" s="705"/>
      <c r="Y43" s="705"/>
      <c r="Z43" s="705"/>
    </row>
    <row r="44" spans="1:26" ht="12.95" customHeight="1" x14ac:dyDescent="0.2">
      <c r="A44" s="705"/>
      <c r="B44" s="705"/>
      <c r="C44" s="705"/>
      <c r="D44" s="705"/>
      <c r="E44" s="705"/>
      <c r="F44" s="708"/>
      <c r="G44" s="705"/>
      <c r="H44" s="705"/>
      <c r="I44" s="705"/>
      <c r="J44" s="705"/>
      <c r="K44" s="705"/>
      <c r="L44" s="705"/>
      <c r="M44" s="705"/>
      <c r="N44" s="705"/>
      <c r="O44" s="705"/>
      <c r="P44" s="705"/>
      <c r="Q44" s="705"/>
      <c r="R44" s="705"/>
      <c r="S44" s="705"/>
      <c r="T44" s="705"/>
      <c r="U44" s="705"/>
      <c r="V44" s="705"/>
      <c r="W44" s="705"/>
      <c r="X44" s="705"/>
      <c r="Y44" s="705"/>
      <c r="Z44" s="705"/>
    </row>
    <row r="45" spans="1:26" ht="12.95" customHeight="1" x14ac:dyDescent="0.2">
      <c r="A45" s="705"/>
      <c r="B45" s="705"/>
      <c r="C45" s="705"/>
      <c r="D45" s="705"/>
      <c r="E45" s="705"/>
      <c r="F45" s="708"/>
      <c r="G45" s="705"/>
      <c r="H45" s="705"/>
      <c r="I45" s="705"/>
      <c r="J45" s="705"/>
      <c r="K45" s="705"/>
      <c r="L45" s="705"/>
      <c r="M45" s="705"/>
      <c r="N45" s="705"/>
      <c r="O45" s="705"/>
      <c r="P45" s="705"/>
      <c r="Q45" s="705"/>
      <c r="R45" s="705"/>
      <c r="S45" s="705"/>
      <c r="T45" s="705"/>
      <c r="U45" s="705"/>
      <c r="V45" s="705"/>
      <c r="W45" s="705"/>
      <c r="X45" s="705"/>
      <c r="Y45" s="705"/>
      <c r="Z45" s="705"/>
    </row>
    <row r="46" spans="1:26" x14ac:dyDescent="0.2">
      <c r="A46" s="705"/>
      <c r="B46" s="705"/>
      <c r="C46" s="705"/>
      <c r="D46" s="705"/>
      <c r="E46" s="705"/>
      <c r="F46" s="708"/>
      <c r="G46" s="705"/>
      <c r="H46" s="705"/>
      <c r="I46" s="705"/>
      <c r="J46" s="705"/>
      <c r="K46" s="705"/>
      <c r="L46" s="705"/>
      <c r="M46" s="705"/>
      <c r="N46" s="705"/>
      <c r="O46" s="705"/>
      <c r="P46" s="705"/>
      <c r="Q46" s="705"/>
      <c r="R46" s="705"/>
      <c r="S46" s="705"/>
      <c r="T46" s="705"/>
      <c r="U46" s="705"/>
      <c r="V46" s="705"/>
      <c r="W46" s="705"/>
      <c r="X46" s="705"/>
      <c r="Y46" s="705"/>
      <c r="Z46" s="705"/>
    </row>
    <row r="47" spans="1:26" x14ac:dyDescent="0.2">
      <c r="A47" s="705"/>
      <c r="B47" s="705"/>
      <c r="C47" s="705"/>
      <c r="D47" s="705"/>
      <c r="E47" s="705"/>
      <c r="F47" s="708"/>
      <c r="G47" s="705"/>
      <c r="H47" s="705"/>
      <c r="I47" s="705"/>
      <c r="J47" s="705"/>
      <c r="K47" s="705"/>
      <c r="L47" s="705"/>
      <c r="M47" s="705"/>
      <c r="N47" s="705"/>
      <c r="O47" s="705"/>
      <c r="P47" s="705"/>
      <c r="Q47" s="705"/>
      <c r="R47" s="705"/>
      <c r="S47" s="705"/>
      <c r="T47" s="705"/>
      <c r="U47" s="705"/>
      <c r="V47" s="705"/>
      <c r="W47" s="705"/>
      <c r="X47" s="705"/>
      <c r="Y47" s="705"/>
      <c r="Z47" s="705"/>
    </row>
    <row r="48" spans="1:26" x14ac:dyDescent="0.2">
      <c r="A48" s="705"/>
      <c r="B48" s="705"/>
      <c r="C48" s="705"/>
      <c r="D48" s="705"/>
      <c r="E48" s="705"/>
      <c r="F48" s="708"/>
      <c r="G48" s="705"/>
      <c r="H48" s="705"/>
      <c r="I48" s="705"/>
      <c r="J48" s="705"/>
      <c r="K48" s="705"/>
      <c r="L48" s="705"/>
      <c r="M48" s="705"/>
      <c r="N48" s="705"/>
      <c r="O48" s="705"/>
      <c r="P48" s="705"/>
      <c r="Q48" s="705"/>
      <c r="R48" s="705"/>
      <c r="S48" s="705"/>
      <c r="T48" s="705"/>
      <c r="U48" s="705"/>
      <c r="V48" s="705"/>
      <c r="W48" s="705"/>
      <c r="X48" s="705"/>
      <c r="Y48" s="705"/>
      <c r="Z48" s="705"/>
    </row>
    <row r="49" spans="1:26" x14ac:dyDescent="0.2">
      <c r="A49" s="705"/>
      <c r="B49" s="705"/>
      <c r="C49" s="705"/>
      <c r="D49" s="705"/>
      <c r="E49" s="705"/>
      <c r="F49" s="708"/>
      <c r="G49" s="705"/>
      <c r="H49" s="705"/>
      <c r="I49" s="705"/>
      <c r="J49" s="705"/>
      <c r="K49" s="705"/>
      <c r="L49" s="705"/>
      <c r="M49" s="705"/>
      <c r="N49" s="705"/>
      <c r="O49" s="705"/>
      <c r="P49" s="705"/>
      <c r="Q49" s="705"/>
      <c r="R49" s="705"/>
      <c r="S49" s="705"/>
      <c r="T49" s="705"/>
      <c r="U49" s="705"/>
      <c r="V49" s="705"/>
      <c r="W49" s="705"/>
      <c r="X49" s="705"/>
      <c r="Y49" s="705"/>
      <c r="Z49" s="705"/>
    </row>
    <row r="50" spans="1:26" x14ac:dyDescent="0.2">
      <c r="A50" s="705"/>
      <c r="B50" s="705"/>
      <c r="C50" s="705"/>
      <c r="D50" s="705"/>
      <c r="E50" s="705"/>
      <c r="F50" s="708"/>
      <c r="G50" s="705"/>
      <c r="H50" s="705"/>
      <c r="I50" s="705"/>
      <c r="J50" s="705"/>
      <c r="K50" s="705"/>
      <c r="L50" s="705"/>
      <c r="M50" s="705"/>
      <c r="N50" s="705"/>
      <c r="O50" s="705"/>
      <c r="P50" s="705"/>
      <c r="Q50" s="705"/>
      <c r="R50" s="705"/>
      <c r="S50" s="705"/>
      <c r="T50" s="705"/>
      <c r="U50" s="705"/>
      <c r="V50" s="705"/>
      <c r="W50" s="705"/>
      <c r="X50" s="705"/>
      <c r="Y50" s="705"/>
      <c r="Z50" s="705"/>
    </row>
    <row r="51" spans="1:26" x14ac:dyDescent="0.2">
      <c r="A51" s="705"/>
      <c r="B51" s="705"/>
      <c r="C51" s="705"/>
      <c r="D51" s="705"/>
      <c r="E51" s="705"/>
      <c r="F51" s="708"/>
      <c r="G51" s="705"/>
      <c r="H51" s="705"/>
      <c r="I51" s="705"/>
      <c r="J51" s="705"/>
      <c r="K51" s="705"/>
      <c r="L51" s="705"/>
      <c r="M51" s="705"/>
      <c r="N51" s="705"/>
      <c r="O51" s="705"/>
      <c r="P51" s="705"/>
      <c r="Q51" s="705"/>
      <c r="R51" s="705"/>
      <c r="S51" s="705"/>
      <c r="T51" s="705"/>
      <c r="U51" s="705"/>
      <c r="V51" s="705"/>
      <c r="W51" s="705"/>
      <c r="X51" s="705"/>
      <c r="Y51" s="705"/>
      <c r="Z51" s="705"/>
    </row>
    <row r="52" spans="1:26" x14ac:dyDescent="0.2">
      <c r="A52" s="705"/>
      <c r="B52" s="705"/>
      <c r="C52" s="705"/>
      <c r="D52" s="705"/>
      <c r="E52" s="705"/>
      <c r="F52" s="708"/>
      <c r="G52" s="705"/>
      <c r="H52" s="705"/>
      <c r="I52" s="705"/>
      <c r="J52" s="705"/>
      <c r="K52" s="705"/>
      <c r="L52" s="705"/>
      <c r="M52" s="705"/>
      <c r="N52" s="705"/>
      <c r="O52" s="705"/>
      <c r="P52" s="705"/>
      <c r="Q52" s="705"/>
      <c r="R52" s="705"/>
      <c r="S52" s="705"/>
      <c r="T52" s="705"/>
      <c r="U52" s="705"/>
      <c r="V52" s="705"/>
      <c r="W52" s="705"/>
      <c r="X52" s="705"/>
      <c r="Y52" s="705"/>
      <c r="Z52" s="705"/>
    </row>
    <row r="53" spans="1:26" x14ac:dyDescent="0.2">
      <c r="A53" s="705"/>
      <c r="B53" s="705"/>
      <c r="C53" s="705"/>
      <c r="D53" s="705"/>
      <c r="E53" s="705"/>
      <c r="F53" s="708"/>
      <c r="G53" s="705"/>
      <c r="H53" s="705"/>
      <c r="I53" s="705"/>
      <c r="J53" s="705"/>
      <c r="K53" s="705"/>
      <c r="L53" s="705"/>
      <c r="M53" s="705"/>
      <c r="N53" s="705"/>
      <c r="O53" s="705"/>
      <c r="P53" s="705"/>
      <c r="Q53" s="705"/>
      <c r="R53" s="705"/>
      <c r="S53" s="705"/>
      <c r="T53" s="705"/>
      <c r="U53" s="705"/>
      <c r="V53" s="705"/>
      <c r="W53" s="705"/>
      <c r="X53" s="705"/>
      <c r="Y53" s="705"/>
      <c r="Z53" s="705"/>
    </row>
    <row r="54" spans="1:26" x14ac:dyDescent="0.2">
      <c r="A54" s="705"/>
      <c r="B54" s="705"/>
      <c r="C54" s="705"/>
      <c r="D54" s="705"/>
      <c r="E54" s="705"/>
      <c r="F54" s="708"/>
      <c r="G54" s="705"/>
      <c r="H54" s="705"/>
      <c r="I54" s="705"/>
      <c r="J54" s="705"/>
      <c r="K54" s="705"/>
      <c r="L54" s="705"/>
      <c r="M54" s="705"/>
      <c r="N54" s="705"/>
      <c r="O54" s="705"/>
      <c r="P54" s="705"/>
      <c r="Q54" s="705"/>
      <c r="R54" s="705"/>
      <c r="S54" s="705"/>
      <c r="T54" s="705"/>
      <c r="U54" s="705"/>
      <c r="V54" s="705"/>
      <c r="W54" s="705"/>
      <c r="X54" s="705"/>
      <c r="Y54" s="705"/>
      <c r="Z54" s="705"/>
    </row>
    <row r="55" spans="1:26" x14ac:dyDescent="0.2">
      <c r="A55" s="705"/>
      <c r="B55" s="705"/>
      <c r="C55" s="705"/>
      <c r="D55" s="705"/>
      <c r="E55" s="705"/>
      <c r="F55" s="708"/>
      <c r="G55" s="705"/>
      <c r="H55" s="705"/>
      <c r="I55" s="705"/>
      <c r="J55" s="705"/>
      <c r="K55" s="705"/>
      <c r="L55" s="705"/>
      <c r="M55" s="705"/>
      <c r="N55" s="705"/>
      <c r="O55" s="705"/>
      <c r="P55" s="705"/>
      <c r="Q55" s="705"/>
      <c r="R55" s="705"/>
      <c r="S55" s="705"/>
      <c r="T55" s="705"/>
      <c r="U55" s="705"/>
      <c r="V55" s="705"/>
      <c r="W55" s="705"/>
      <c r="X55" s="705"/>
      <c r="Y55" s="705"/>
      <c r="Z55" s="705"/>
    </row>
    <row r="56" spans="1:26" x14ac:dyDescent="0.2">
      <c r="A56" s="705"/>
      <c r="B56" s="705"/>
      <c r="C56" s="705"/>
      <c r="D56" s="705"/>
      <c r="E56" s="705"/>
      <c r="F56" s="708"/>
      <c r="G56" s="705"/>
      <c r="H56" s="705"/>
      <c r="I56" s="705"/>
      <c r="J56" s="705"/>
      <c r="K56" s="705"/>
      <c r="L56" s="705"/>
      <c r="M56" s="705"/>
      <c r="N56" s="705"/>
      <c r="O56" s="705"/>
      <c r="P56" s="705"/>
      <c r="Q56" s="705"/>
      <c r="R56" s="705"/>
      <c r="S56" s="705"/>
      <c r="T56" s="705"/>
      <c r="U56" s="705"/>
      <c r="V56" s="705"/>
      <c r="W56" s="705"/>
      <c r="X56" s="705"/>
      <c r="Y56" s="705"/>
      <c r="Z56" s="705"/>
    </row>
    <row r="57" spans="1:26" x14ac:dyDescent="0.2">
      <c r="A57" s="705"/>
      <c r="B57" s="705"/>
      <c r="C57" s="705"/>
      <c r="D57" s="705"/>
      <c r="E57" s="705"/>
      <c r="F57" s="708"/>
      <c r="G57" s="705"/>
      <c r="H57" s="705"/>
      <c r="I57" s="705"/>
      <c r="J57" s="705"/>
      <c r="K57" s="705"/>
      <c r="L57" s="705"/>
      <c r="M57" s="705"/>
      <c r="N57" s="705"/>
      <c r="O57" s="705"/>
      <c r="P57" s="705"/>
      <c r="Q57" s="705"/>
      <c r="R57" s="705"/>
      <c r="S57" s="705"/>
      <c r="T57" s="705"/>
      <c r="U57" s="705"/>
      <c r="V57" s="705"/>
      <c r="W57" s="705"/>
      <c r="X57" s="705"/>
      <c r="Y57" s="705"/>
      <c r="Z57" s="705"/>
    </row>
    <row r="58" spans="1:26" x14ac:dyDescent="0.2">
      <c r="A58" s="705"/>
      <c r="B58" s="705"/>
      <c r="C58" s="705"/>
      <c r="D58" s="705"/>
      <c r="E58" s="705"/>
      <c r="F58" s="708"/>
      <c r="G58" s="705"/>
      <c r="H58" s="705"/>
      <c r="I58" s="705"/>
      <c r="J58" s="705"/>
      <c r="K58" s="705"/>
      <c r="L58" s="705"/>
      <c r="M58" s="705"/>
      <c r="N58" s="705"/>
      <c r="O58" s="705"/>
      <c r="P58" s="705"/>
      <c r="Q58" s="705"/>
      <c r="R58" s="705"/>
      <c r="S58" s="705"/>
      <c r="T58" s="705"/>
      <c r="U58" s="705"/>
      <c r="V58" s="705"/>
      <c r="W58" s="705"/>
      <c r="X58" s="705"/>
      <c r="Y58" s="705"/>
      <c r="Z58" s="705"/>
    </row>
    <row r="59" spans="1:26" x14ac:dyDescent="0.2">
      <c r="A59" s="705"/>
      <c r="B59" s="705"/>
      <c r="C59" s="705"/>
      <c r="D59" s="705"/>
      <c r="E59" s="705"/>
      <c r="F59" s="708"/>
      <c r="G59" s="705"/>
      <c r="H59" s="705"/>
      <c r="I59" s="705"/>
      <c r="J59" s="705"/>
      <c r="K59" s="705"/>
      <c r="L59" s="705"/>
      <c r="M59" s="705"/>
      <c r="N59" s="705"/>
      <c r="O59" s="705"/>
      <c r="P59" s="705"/>
      <c r="Q59" s="705"/>
      <c r="R59" s="705"/>
      <c r="S59" s="705"/>
      <c r="T59" s="705"/>
      <c r="U59" s="705"/>
      <c r="V59" s="705"/>
      <c r="W59" s="705"/>
      <c r="X59" s="705"/>
      <c r="Y59" s="705"/>
      <c r="Z59" s="705"/>
    </row>
    <row r="60" spans="1:26" x14ac:dyDescent="0.2">
      <c r="A60" s="705"/>
      <c r="B60" s="705"/>
      <c r="C60" s="705"/>
      <c r="D60" s="705"/>
      <c r="E60" s="705"/>
      <c r="F60" s="708"/>
      <c r="G60" s="705"/>
      <c r="H60" s="705"/>
      <c r="I60" s="705"/>
      <c r="J60" s="705"/>
      <c r="K60" s="705"/>
      <c r="L60" s="705"/>
      <c r="M60" s="705"/>
      <c r="N60" s="705"/>
      <c r="O60" s="705"/>
      <c r="P60" s="705"/>
      <c r="Q60" s="705"/>
      <c r="R60" s="705"/>
      <c r="S60" s="705"/>
      <c r="T60" s="705"/>
      <c r="U60" s="705"/>
      <c r="V60" s="705"/>
      <c r="W60" s="705"/>
      <c r="X60" s="705"/>
      <c r="Y60" s="705"/>
      <c r="Z60" s="705"/>
    </row>
    <row r="61" spans="1:26" x14ac:dyDescent="0.2">
      <c r="A61" s="705"/>
      <c r="B61" s="705"/>
      <c r="C61" s="705"/>
      <c r="D61" s="705"/>
      <c r="E61" s="705"/>
      <c r="F61" s="708"/>
      <c r="G61" s="705"/>
      <c r="H61" s="705"/>
      <c r="I61" s="705"/>
      <c r="J61" s="705"/>
      <c r="K61" s="705"/>
      <c r="L61" s="705"/>
      <c r="M61" s="705"/>
      <c r="N61" s="705"/>
      <c r="O61" s="705"/>
      <c r="P61" s="705"/>
      <c r="Q61" s="705"/>
      <c r="R61" s="705"/>
      <c r="S61" s="705"/>
      <c r="T61" s="705"/>
      <c r="U61" s="705"/>
      <c r="V61" s="705"/>
      <c r="W61" s="705"/>
      <c r="X61" s="705"/>
      <c r="Y61" s="705"/>
      <c r="Z61" s="705"/>
    </row>
    <row r="62" spans="1:26" x14ac:dyDescent="0.2">
      <c r="A62" s="705"/>
      <c r="B62" s="705"/>
      <c r="C62" s="705"/>
      <c r="D62" s="705"/>
      <c r="E62" s="705"/>
      <c r="F62" s="708"/>
      <c r="G62" s="705"/>
      <c r="H62" s="705"/>
      <c r="I62" s="705"/>
      <c r="J62" s="705"/>
      <c r="K62" s="705"/>
      <c r="L62" s="705"/>
      <c r="M62" s="705"/>
      <c r="N62" s="705"/>
      <c r="O62" s="705"/>
      <c r="P62" s="705"/>
      <c r="Q62" s="705"/>
      <c r="R62" s="705"/>
      <c r="S62" s="705"/>
      <c r="T62" s="705"/>
      <c r="U62" s="705"/>
      <c r="V62" s="705"/>
      <c r="W62" s="705"/>
      <c r="X62" s="705"/>
      <c r="Y62" s="705"/>
      <c r="Z62" s="705"/>
    </row>
    <row r="63" spans="1:26" x14ac:dyDescent="0.2">
      <c r="A63" s="705"/>
      <c r="B63" s="705"/>
      <c r="C63" s="705"/>
      <c r="D63" s="705"/>
      <c r="E63" s="705"/>
      <c r="F63" s="708"/>
      <c r="G63" s="705"/>
      <c r="H63" s="705"/>
      <c r="I63" s="705"/>
      <c r="J63" s="705"/>
      <c r="K63" s="705"/>
      <c r="L63" s="705"/>
      <c r="M63" s="705"/>
      <c r="N63" s="705"/>
      <c r="O63" s="705"/>
      <c r="P63" s="705"/>
      <c r="Q63" s="705"/>
      <c r="R63" s="705"/>
      <c r="S63" s="705"/>
      <c r="T63" s="705"/>
      <c r="U63" s="705"/>
      <c r="V63" s="705"/>
      <c r="W63" s="705"/>
      <c r="X63" s="705"/>
      <c r="Y63" s="705"/>
      <c r="Z63" s="705"/>
    </row>
    <row r="64" spans="1:26" x14ac:dyDescent="0.2">
      <c r="A64" s="705"/>
      <c r="B64" s="705"/>
      <c r="C64" s="705"/>
      <c r="D64" s="705"/>
      <c r="E64" s="705"/>
      <c r="F64" s="708"/>
      <c r="G64" s="705"/>
      <c r="H64" s="705"/>
      <c r="I64" s="705"/>
      <c r="J64" s="705"/>
      <c r="K64" s="705"/>
      <c r="L64" s="705"/>
      <c r="M64" s="705"/>
      <c r="N64" s="705"/>
      <c r="O64" s="705"/>
      <c r="P64" s="705"/>
      <c r="Q64" s="705"/>
      <c r="R64" s="705"/>
      <c r="S64" s="705"/>
      <c r="T64" s="705"/>
      <c r="U64" s="705"/>
      <c r="V64" s="705"/>
      <c r="W64" s="705"/>
      <c r="X64" s="705"/>
      <c r="Y64" s="705"/>
      <c r="Z64" s="705"/>
    </row>
    <row r="65" spans="1:26" x14ac:dyDescent="0.2">
      <c r="A65" s="705"/>
      <c r="B65" s="705"/>
      <c r="C65" s="705"/>
      <c r="D65" s="705"/>
      <c r="E65" s="705"/>
      <c r="F65" s="708"/>
      <c r="G65" s="705"/>
      <c r="H65" s="705"/>
      <c r="I65" s="705"/>
      <c r="J65" s="705"/>
      <c r="K65" s="705"/>
      <c r="L65" s="705"/>
      <c r="M65" s="705"/>
      <c r="N65" s="705"/>
      <c r="O65" s="705"/>
      <c r="P65" s="705"/>
      <c r="Q65" s="705"/>
      <c r="R65" s="705"/>
      <c r="S65" s="705"/>
      <c r="T65" s="705"/>
      <c r="U65" s="705"/>
      <c r="V65" s="705"/>
      <c r="W65" s="705"/>
      <c r="X65" s="705"/>
      <c r="Y65" s="705"/>
      <c r="Z65" s="705"/>
    </row>
    <row r="66" spans="1:26" x14ac:dyDescent="0.2">
      <c r="A66" s="705"/>
      <c r="B66" s="705"/>
      <c r="C66" s="705"/>
      <c r="D66" s="705"/>
      <c r="E66" s="705"/>
      <c r="F66" s="708"/>
      <c r="G66" s="705"/>
      <c r="H66" s="705"/>
      <c r="I66" s="705"/>
      <c r="J66" s="705"/>
      <c r="K66" s="705"/>
      <c r="L66" s="705"/>
      <c r="M66" s="705"/>
      <c r="N66" s="705"/>
      <c r="O66" s="705"/>
      <c r="P66" s="705"/>
      <c r="Q66" s="705"/>
      <c r="R66" s="705"/>
      <c r="S66" s="705"/>
      <c r="T66" s="705"/>
      <c r="U66" s="705"/>
      <c r="V66" s="705"/>
      <c r="W66" s="705"/>
      <c r="X66" s="705"/>
      <c r="Y66" s="705"/>
      <c r="Z66" s="705"/>
    </row>
    <row r="67" spans="1:26" x14ac:dyDescent="0.2">
      <c r="A67" s="705"/>
      <c r="B67" s="705"/>
      <c r="C67" s="705"/>
      <c r="D67" s="705"/>
      <c r="E67" s="705"/>
      <c r="F67" s="708"/>
      <c r="G67" s="705"/>
      <c r="H67" s="705"/>
      <c r="I67" s="705"/>
      <c r="J67" s="705"/>
      <c r="K67" s="705"/>
      <c r="L67" s="705"/>
      <c r="M67" s="705"/>
      <c r="N67" s="705"/>
      <c r="O67" s="705"/>
      <c r="P67" s="705"/>
      <c r="Q67" s="705"/>
      <c r="R67" s="705"/>
      <c r="S67" s="705"/>
      <c r="T67" s="705"/>
      <c r="U67" s="705"/>
      <c r="V67" s="705"/>
      <c r="W67" s="705"/>
      <c r="X67" s="705"/>
      <c r="Y67" s="705"/>
      <c r="Z67" s="705"/>
    </row>
    <row r="68" spans="1:26" x14ac:dyDescent="0.2">
      <c r="A68" s="705"/>
      <c r="B68" s="705"/>
      <c r="C68" s="705"/>
      <c r="D68" s="705"/>
      <c r="E68" s="705"/>
      <c r="F68" s="708"/>
      <c r="G68" s="705"/>
      <c r="H68" s="705"/>
      <c r="I68" s="705"/>
      <c r="J68" s="705"/>
      <c r="K68" s="705"/>
      <c r="L68" s="705"/>
      <c r="M68" s="705"/>
      <c r="N68" s="705"/>
      <c r="O68" s="705"/>
      <c r="P68" s="705"/>
      <c r="Q68" s="705"/>
      <c r="R68" s="705"/>
      <c r="S68" s="705"/>
      <c r="T68" s="705"/>
      <c r="U68" s="705"/>
      <c r="V68" s="705"/>
      <c r="W68" s="705"/>
      <c r="X68" s="705"/>
      <c r="Y68" s="705"/>
      <c r="Z68" s="705"/>
    </row>
    <row r="69" spans="1:26" x14ac:dyDescent="0.2">
      <c r="A69" s="705"/>
      <c r="B69" s="705"/>
      <c r="C69" s="705"/>
      <c r="D69" s="705"/>
      <c r="E69" s="705"/>
      <c r="F69" s="708"/>
      <c r="G69" s="705"/>
      <c r="H69" s="705"/>
      <c r="I69" s="705"/>
      <c r="J69" s="705"/>
      <c r="K69" s="705"/>
      <c r="L69" s="705"/>
      <c r="M69" s="705"/>
      <c r="N69" s="705"/>
      <c r="O69" s="705"/>
      <c r="P69" s="705"/>
      <c r="Q69" s="705"/>
      <c r="R69" s="705"/>
      <c r="S69" s="705"/>
      <c r="T69" s="705"/>
      <c r="U69" s="705"/>
      <c r="V69" s="705"/>
      <c r="W69" s="705"/>
      <c r="X69" s="705"/>
      <c r="Y69" s="705"/>
      <c r="Z69" s="705"/>
    </row>
    <row r="70" spans="1:26" x14ac:dyDescent="0.2">
      <c r="A70" s="705"/>
      <c r="B70" s="705"/>
      <c r="C70" s="705"/>
      <c r="D70" s="705"/>
      <c r="E70" s="705"/>
      <c r="F70" s="708"/>
      <c r="G70" s="705"/>
      <c r="H70" s="705"/>
      <c r="I70" s="705"/>
      <c r="J70" s="705"/>
      <c r="K70" s="705"/>
      <c r="L70" s="705"/>
      <c r="M70" s="705"/>
      <c r="N70" s="705"/>
      <c r="O70" s="705"/>
      <c r="P70" s="705"/>
      <c r="Q70" s="705"/>
      <c r="R70" s="705"/>
      <c r="S70" s="705"/>
      <c r="T70" s="705"/>
      <c r="U70" s="705"/>
      <c r="V70" s="705"/>
      <c r="W70" s="705"/>
      <c r="X70" s="705"/>
      <c r="Y70" s="705"/>
      <c r="Z70" s="705"/>
    </row>
    <row r="71" spans="1:26" x14ac:dyDescent="0.2">
      <c r="A71" s="705"/>
      <c r="B71" s="705"/>
      <c r="C71" s="705"/>
      <c r="D71" s="705"/>
      <c r="E71" s="705"/>
      <c r="F71" s="708"/>
      <c r="G71" s="705"/>
      <c r="H71" s="705"/>
      <c r="I71" s="705"/>
      <c r="J71" s="705"/>
      <c r="K71" s="705"/>
      <c r="L71" s="705"/>
      <c r="M71" s="705"/>
      <c r="N71" s="705"/>
      <c r="O71" s="705"/>
      <c r="P71" s="705"/>
      <c r="Q71" s="705"/>
      <c r="R71" s="705"/>
      <c r="S71" s="705"/>
      <c r="T71" s="705"/>
      <c r="U71" s="705"/>
      <c r="V71" s="705"/>
      <c r="W71" s="705"/>
      <c r="X71" s="705"/>
      <c r="Y71" s="705"/>
      <c r="Z71" s="705"/>
    </row>
    <row r="72" spans="1:26" x14ac:dyDescent="0.2">
      <c r="A72" s="705"/>
      <c r="B72" s="705"/>
      <c r="C72" s="705"/>
      <c r="D72" s="705"/>
      <c r="E72" s="705"/>
      <c r="F72" s="708"/>
      <c r="G72" s="705"/>
      <c r="H72" s="705"/>
      <c r="I72" s="705"/>
      <c r="J72" s="705"/>
      <c r="K72" s="705"/>
      <c r="L72" s="705"/>
      <c r="M72" s="705"/>
      <c r="N72" s="705"/>
      <c r="O72" s="705"/>
      <c r="P72" s="705"/>
      <c r="Q72" s="705"/>
      <c r="R72" s="705"/>
      <c r="S72" s="705"/>
      <c r="T72" s="705"/>
      <c r="U72" s="705"/>
      <c r="V72" s="705"/>
      <c r="W72" s="705"/>
      <c r="X72" s="705"/>
      <c r="Y72" s="705"/>
      <c r="Z72" s="705"/>
    </row>
    <row r="73" spans="1:26" x14ac:dyDescent="0.2">
      <c r="A73" s="705"/>
      <c r="B73" s="705"/>
      <c r="C73" s="705"/>
      <c r="D73" s="705"/>
      <c r="E73" s="705"/>
      <c r="F73" s="708"/>
      <c r="G73" s="705"/>
      <c r="H73" s="705"/>
      <c r="I73" s="705"/>
      <c r="J73" s="705"/>
      <c r="K73" s="705"/>
      <c r="L73" s="705"/>
      <c r="M73" s="705"/>
      <c r="N73" s="705"/>
      <c r="O73" s="705"/>
      <c r="P73" s="705"/>
      <c r="Q73" s="705"/>
      <c r="R73" s="705"/>
      <c r="S73" s="705"/>
      <c r="T73" s="705"/>
      <c r="U73" s="705"/>
      <c r="V73" s="705"/>
      <c r="W73" s="705"/>
      <c r="X73" s="705"/>
      <c r="Y73" s="705"/>
      <c r="Z73" s="705"/>
    </row>
    <row r="74" spans="1:26" x14ac:dyDescent="0.2">
      <c r="A74" s="705"/>
      <c r="B74" s="705"/>
      <c r="C74" s="705"/>
      <c r="D74" s="705"/>
      <c r="E74" s="705"/>
      <c r="F74" s="708"/>
      <c r="G74" s="705"/>
      <c r="H74" s="705"/>
      <c r="I74" s="705"/>
      <c r="J74" s="705"/>
      <c r="K74" s="705"/>
      <c r="L74" s="705"/>
      <c r="M74" s="705"/>
      <c r="N74" s="705"/>
      <c r="O74" s="705"/>
      <c r="P74" s="705"/>
      <c r="Q74" s="705"/>
      <c r="R74" s="705"/>
      <c r="S74" s="705"/>
      <c r="T74" s="705"/>
      <c r="U74" s="705"/>
      <c r="V74" s="705"/>
      <c r="W74" s="705"/>
      <c r="X74" s="705"/>
      <c r="Y74" s="705"/>
      <c r="Z74" s="705"/>
    </row>
    <row r="75" spans="1:26" x14ac:dyDescent="0.2">
      <c r="A75" s="705"/>
      <c r="B75" s="705"/>
      <c r="C75" s="705"/>
      <c r="D75" s="705"/>
      <c r="E75" s="705"/>
      <c r="F75" s="708"/>
      <c r="G75" s="705"/>
      <c r="H75" s="705"/>
      <c r="I75" s="705"/>
      <c r="J75" s="705"/>
      <c r="K75" s="705"/>
      <c r="L75" s="705"/>
      <c r="M75" s="705"/>
      <c r="N75" s="705"/>
      <c r="O75" s="705"/>
      <c r="P75" s="705"/>
      <c r="Q75" s="705"/>
      <c r="R75" s="705"/>
      <c r="S75" s="705"/>
      <c r="T75" s="705"/>
      <c r="U75" s="705"/>
      <c r="V75" s="705"/>
      <c r="W75" s="705"/>
      <c r="X75" s="705"/>
      <c r="Y75" s="705"/>
      <c r="Z75" s="705"/>
    </row>
    <row r="76" spans="1:26" x14ac:dyDescent="0.2">
      <c r="A76" s="705"/>
      <c r="B76" s="705"/>
      <c r="C76" s="705"/>
      <c r="D76" s="705"/>
      <c r="E76" s="705"/>
      <c r="F76" s="708"/>
      <c r="G76" s="705"/>
      <c r="H76" s="705"/>
      <c r="I76" s="705"/>
      <c r="J76" s="705"/>
      <c r="K76" s="705"/>
      <c r="L76" s="705"/>
      <c r="M76" s="705"/>
      <c r="N76" s="705"/>
      <c r="O76" s="705"/>
      <c r="P76" s="705"/>
      <c r="Q76" s="705"/>
      <c r="R76" s="705"/>
      <c r="S76" s="705"/>
      <c r="T76" s="705"/>
      <c r="U76" s="705"/>
      <c r="V76" s="705"/>
      <c r="W76" s="705"/>
      <c r="X76" s="705"/>
      <c r="Y76" s="705"/>
      <c r="Z76" s="705"/>
    </row>
    <row r="77" spans="1:26" x14ac:dyDescent="0.2">
      <c r="A77" s="705"/>
      <c r="B77" s="705"/>
      <c r="C77" s="705"/>
      <c r="D77" s="705"/>
      <c r="E77" s="705"/>
      <c r="F77" s="708"/>
      <c r="G77" s="705"/>
      <c r="H77" s="705"/>
      <c r="I77" s="705"/>
      <c r="J77" s="705"/>
      <c r="K77" s="705"/>
      <c r="L77" s="705"/>
      <c r="M77" s="705"/>
      <c r="N77" s="705"/>
      <c r="O77" s="705"/>
      <c r="P77" s="705"/>
      <c r="Q77" s="705"/>
      <c r="R77" s="705"/>
      <c r="S77" s="705"/>
      <c r="T77" s="705"/>
      <c r="U77" s="705"/>
      <c r="V77" s="705"/>
      <c r="W77" s="705"/>
      <c r="X77" s="705"/>
      <c r="Y77" s="705"/>
      <c r="Z77" s="705"/>
    </row>
    <row r="78" spans="1:26" x14ac:dyDescent="0.2">
      <c r="A78" s="705"/>
      <c r="B78" s="705"/>
      <c r="C78" s="705"/>
      <c r="D78" s="705"/>
      <c r="E78" s="705"/>
      <c r="F78" s="708"/>
      <c r="G78" s="705"/>
      <c r="H78" s="705"/>
      <c r="I78" s="705"/>
      <c r="J78" s="705"/>
      <c r="K78" s="705"/>
      <c r="L78" s="705"/>
      <c r="M78" s="705"/>
      <c r="N78" s="705"/>
      <c r="O78" s="705"/>
      <c r="P78" s="705"/>
      <c r="Q78" s="705"/>
      <c r="R78" s="705"/>
      <c r="S78" s="705"/>
      <c r="T78" s="705"/>
      <c r="U78" s="705"/>
      <c r="V78" s="705"/>
      <c r="W78" s="705"/>
      <c r="X78" s="705"/>
      <c r="Y78" s="705"/>
      <c r="Z78" s="705"/>
    </row>
    <row r="79" spans="1:26" x14ac:dyDescent="0.2">
      <c r="A79" s="705"/>
      <c r="B79" s="705"/>
      <c r="C79" s="705"/>
      <c r="D79" s="705"/>
      <c r="E79" s="705"/>
      <c r="F79" s="708"/>
      <c r="G79" s="705"/>
      <c r="H79" s="705"/>
      <c r="I79" s="705"/>
      <c r="J79" s="705"/>
      <c r="K79" s="705"/>
      <c r="L79" s="705"/>
      <c r="M79" s="705"/>
      <c r="N79" s="705"/>
      <c r="O79" s="705"/>
      <c r="P79" s="705"/>
      <c r="Q79" s="705"/>
      <c r="R79" s="705"/>
      <c r="S79" s="705"/>
      <c r="T79" s="705"/>
      <c r="U79" s="705"/>
      <c r="V79" s="705"/>
      <c r="W79" s="705"/>
      <c r="X79" s="705"/>
      <c r="Y79" s="705"/>
      <c r="Z79" s="705"/>
    </row>
    <row r="80" spans="1:26" x14ac:dyDescent="0.2">
      <c r="A80" s="705"/>
      <c r="B80" s="705"/>
      <c r="C80" s="705"/>
      <c r="D80" s="705"/>
      <c r="E80" s="705"/>
      <c r="F80" s="708"/>
      <c r="G80" s="705"/>
      <c r="H80" s="705"/>
      <c r="I80" s="705"/>
      <c r="J80" s="705"/>
      <c r="K80" s="705"/>
      <c r="L80" s="705"/>
      <c r="M80" s="705"/>
      <c r="N80" s="705"/>
      <c r="O80" s="705"/>
      <c r="P80" s="705"/>
      <c r="Q80" s="705"/>
      <c r="R80" s="705"/>
      <c r="S80" s="705"/>
      <c r="T80" s="705"/>
      <c r="U80" s="705"/>
      <c r="V80" s="705"/>
      <c r="W80" s="705"/>
      <c r="X80" s="705"/>
      <c r="Y80" s="705"/>
      <c r="Z80" s="705"/>
    </row>
    <row r="81" spans="1:26" x14ac:dyDescent="0.2">
      <c r="A81" s="705"/>
      <c r="B81" s="705"/>
      <c r="C81" s="705"/>
      <c r="D81" s="705"/>
      <c r="E81" s="705"/>
      <c r="F81" s="708"/>
      <c r="G81" s="705"/>
      <c r="H81" s="705"/>
      <c r="I81" s="705"/>
      <c r="J81" s="705"/>
      <c r="K81" s="705"/>
      <c r="L81" s="705"/>
      <c r="M81" s="705"/>
      <c r="N81" s="705"/>
      <c r="O81" s="705"/>
      <c r="P81" s="705"/>
      <c r="Q81" s="705"/>
      <c r="R81" s="705"/>
      <c r="S81" s="705"/>
      <c r="T81" s="705"/>
      <c r="U81" s="705"/>
      <c r="V81" s="705"/>
      <c r="W81" s="705"/>
      <c r="X81" s="705"/>
      <c r="Y81" s="705"/>
      <c r="Z81" s="705"/>
    </row>
    <row r="82" spans="1:26" x14ac:dyDescent="0.2">
      <c r="A82" s="705"/>
      <c r="B82" s="705"/>
      <c r="C82" s="705"/>
      <c r="D82" s="705"/>
      <c r="E82" s="705"/>
      <c r="F82" s="708"/>
      <c r="G82" s="705"/>
      <c r="H82" s="705"/>
      <c r="I82" s="705"/>
      <c r="J82" s="705"/>
      <c r="K82" s="705"/>
      <c r="L82" s="705"/>
      <c r="M82" s="705"/>
      <c r="N82" s="705"/>
      <c r="O82" s="705"/>
      <c r="P82" s="705"/>
      <c r="Q82" s="705"/>
      <c r="R82" s="705"/>
      <c r="S82" s="705"/>
      <c r="T82" s="705"/>
      <c r="U82" s="705"/>
      <c r="V82" s="705"/>
      <c r="W82" s="705"/>
      <c r="X82" s="705"/>
      <c r="Y82" s="705"/>
      <c r="Z82" s="705"/>
    </row>
    <row r="83" spans="1:26" x14ac:dyDescent="0.2">
      <c r="A83" s="705"/>
      <c r="B83" s="705"/>
      <c r="C83" s="705"/>
      <c r="D83" s="705"/>
      <c r="E83" s="705"/>
      <c r="F83" s="708"/>
      <c r="G83" s="705"/>
      <c r="H83" s="705"/>
      <c r="I83" s="705"/>
      <c r="J83" s="705"/>
      <c r="K83" s="705"/>
      <c r="L83" s="705"/>
      <c r="M83" s="705"/>
      <c r="N83" s="705"/>
      <c r="O83" s="705"/>
      <c r="P83" s="705"/>
      <c r="Q83" s="705"/>
      <c r="R83" s="705"/>
      <c r="S83" s="705"/>
      <c r="T83" s="705"/>
      <c r="U83" s="705"/>
      <c r="V83" s="705"/>
      <c r="W83" s="705"/>
      <c r="X83" s="705"/>
      <c r="Y83" s="705"/>
      <c r="Z83" s="705"/>
    </row>
    <row r="84" spans="1:26" x14ac:dyDescent="0.2">
      <c r="A84" s="705"/>
      <c r="B84" s="705"/>
      <c r="C84" s="705"/>
      <c r="D84" s="705"/>
      <c r="E84" s="705"/>
      <c r="F84" s="708"/>
      <c r="G84" s="705"/>
      <c r="H84" s="705"/>
      <c r="I84" s="705"/>
      <c r="J84" s="705"/>
      <c r="K84" s="705"/>
      <c r="L84" s="705"/>
      <c r="M84" s="705"/>
      <c r="N84" s="705"/>
      <c r="O84" s="705"/>
      <c r="P84" s="705"/>
      <c r="Q84" s="705"/>
      <c r="R84" s="705"/>
      <c r="S84" s="705"/>
      <c r="T84" s="705"/>
      <c r="U84" s="705"/>
      <c r="V84" s="705"/>
      <c r="W84" s="705"/>
      <c r="X84" s="705"/>
      <c r="Y84" s="705"/>
      <c r="Z84" s="705"/>
    </row>
    <row r="85" spans="1:26" x14ac:dyDescent="0.2">
      <c r="A85" s="705"/>
      <c r="B85" s="705"/>
      <c r="C85" s="705"/>
      <c r="D85" s="705"/>
      <c r="E85" s="705"/>
      <c r="F85" s="708"/>
      <c r="G85" s="705"/>
      <c r="H85" s="705"/>
      <c r="I85" s="705"/>
      <c r="J85" s="705"/>
      <c r="K85" s="705"/>
      <c r="L85" s="705"/>
      <c r="M85" s="705"/>
      <c r="N85" s="705"/>
      <c r="O85" s="705"/>
      <c r="P85" s="705"/>
      <c r="Q85" s="705"/>
      <c r="R85" s="705"/>
      <c r="S85" s="705"/>
      <c r="T85" s="705"/>
      <c r="U85" s="705"/>
      <c r="V85" s="705"/>
      <c r="W85" s="705"/>
      <c r="X85" s="705"/>
      <c r="Y85" s="705"/>
      <c r="Z85" s="705"/>
    </row>
    <row r="86" spans="1:26" x14ac:dyDescent="0.2">
      <c r="A86" s="705"/>
      <c r="B86" s="705"/>
      <c r="C86" s="705"/>
      <c r="D86" s="705"/>
      <c r="E86" s="705"/>
      <c r="F86" s="708"/>
      <c r="G86" s="705"/>
      <c r="H86" s="705"/>
      <c r="I86" s="705"/>
      <c r="J86" s="705"/>
      <c r="K86" s="705"/>
      <c r="L86" s="705"/>
      <c r="M86" s="705"/>
      <c r="N86" s="705"/>
      <c r="O86" s="705"/>
      <c r="P86" s="705"/>
      <c r="Q86" s="705"/>
      <c r="R86" s="705"/>
      <c r="S86" s="705"/>
      <c r="T86" s="705"/>
      <c r="U86" s="705"/>
      <c r="V86" s="705"/>
      <c r="W86" s="705"/>
      <c r="X86" s="705"/>
      <c r="Y86" s="705"/>
      <c r="Z86" s="705"/>
    </row>
    <row r="87" spans="1:26" x14ac:dyDescent="0.2">
      <c r="A87" s="705"/>
      <c r="B87" s="705"/>
      <c r="C87" s="705"/>
      <c r="D87" s="705"/>
      <c r="E87" s="705"/>
      <c r="F87" s="708"/>
      <c r="G87" s="705"/>
      <c r="H87" s="705"/>
      <c r="I87" s="705"/>
      <c r="J87" s="705"/>
      <c r="K87" s="705"/>
      <c r="L87" s="705"/>
      <c r="M87" s="705"/>
      <c r="N87" s="705"/>
      <c r="O87" s="705"/>
      <c r="P87" s="705"/>
      <c r="Q87" s="705"/>
      <c r="R87" s="705"/>
      <c r="S87" s="705"/>
      <c r="T87" s="705"/>
      <c r="U87" s="705"/>
      <c r="V87" s="705"/>
      <c r="W87" s="705"/>
      <c r="X87" s="705"/>
      <c r="Y87" s="705"/>
      <c r="Z87" s="705"/>
    </row>
    <row r="88" spans="1:26" x14ac:dyDescent="0.2">
      <c r="A88" s="705"/>
      <c r="B88" s="705"/>
      <c r="C88" s="705"/>
      <c r="D88" s="705"/>
      <c r="E88" s="705"/>
      <c r="F88" s="708"/>
      <c r="G88" s="705"/>
      <c r="H88" s="705"/>
      <c r="I88" s="705"/>
      <c r="J88" s="705"/>
      <c r="K88" s="705"/>
      <c r="L88" s="705"/>
      <c r="M88" s="705"/>
      <c r="N88" s="705"/>
      <c r="O88" s="705"/>
      <c r="P88" s="705"/>
      <c r="Q88" s="705"/>
      <c r="R88" s="705"/>
      <c r="S88" s="705"/>
      <c r="T88" s="705"/>
      <c r="U88" s="705"/>
      <c r="V88" s="705"/>
      <c r="W88" s="705"/>
      <c r="X88" s="705"/>
      <c r="Y88" s="705"/>
      <c r="Z88" s="705"/>
    </row>
    <row r="89" spans="1:26" x14ac:dyDescent="0.2">
      <c r="A89" s="705"/>
      <c r="B89" s="705"/>
      <c r="C89" s="705"/>
      <c r="D89" s="705"/>
      <c r="E89" s="705"/>
      <c r="F89" s="708"/>
      <c r="G89" s="705"/>
      <c r="H89" s="705"/>
      <c r="I89" s="705"/>
      <c r="J89" s="705"/>
      <c r="K89" s="705"/>
      <c r="L89" s="705"/>
      <c r="M89" s="705"/>
      <c r="N89" s="705"/>
      <c r="O89" s="705"/>
      <c r="P89" s="705"/>
      <c r="Q89" s="705"/>
      <c r="R89" s="705"/>
      <c r="S89" s="705"/>
      <c r="T89" s="705"/>
      <c r="U89" s="705"/>
      <c r="V89" s="705"/>
      <c r="W89" s="705"/>
      <c r="X89" s="705"/>
      <c r="Y89" s="705"/>
      <c r="Z89" s="705"/>
    </row>
    <row r="90" spans="1:26" x14ac:dyDescent="0.2">
      <c r="A90" s="705"/>
      <c r="B90" s="705"/>
      <c r="C90" s="705"/>
      <c r="D90" s="705"/>
      <c r="E90" s="705"/>
      <c r="F90" s="708"/>
      <c r="G90" s="705"/>
      <c r="H90" s="705"/>
      <c r="I90" s="705"/>
      <c r="J90" s="705"/>
      <c r="K90" s="705"/>
      <c r="L90" s="705"/>
      <c r="M90" s="705"/>
      <c r="N90" s="705"/>
      <c r="O90" s="705"/>
      <c r="P90" s="705"/>
      <c r="Q90" s="705"/>
      <c r="R90" s="705"/>
      <c r="S90" s="705"/>
      <c r="T90" s="705"/>
      <c r="U90" s="705"/>
      <c r="V90" s="705"/>
      <c r="W90" s="705"/>
      <c r="X90" s="705"/>
      <c r="Y90" s="705"/>
      <c r="Z90" s="705"/>
    </row>
    <row r="91" spans="1:26" x14ac:dyDescent="0.2">
      <c r="A91" s="705"/>
      <c r="B91" s="705"/>
      <c r="C91" s="705"/>
      <c r="D91" s="705"/>
      <c r="E91" s="705"/>
      <c r="F91" s="708"/>
      <c r="G91" s="705"/>
      <c r="H91" s="705"/>
      <c r="I91" s="705"/>
      <c r="J91" s="705"/>
      <c r="K91" s="705"/>
      <c r="L91" s="705"/>
      <c r="M91" s="705"/>
      <c r="N91" s="705"/>
      <c r="O91" s="705"/>
      <c r="P91" s="705"/>
      <c r="Q91" s="705"/>
      <c r="R91" s="705"/>
      <c r="S91" s="705"/>
      <c r="T91" s="705"/>
      <c r="U91" s="705"/>
      <c r="V91" s="705"/>
      <c r="W91" s="705"/>
      <c r="X91" s="705"/>
      <c r="Y91" s="705"/>
      <c r="Z91" s="705"/>
    </row>
    <row r="92" spans="1:26" x14ac:dyDescent="0.2">
      <c r="A92" s="705"/>
      <c r="B92" s="705"/>
      <c r="C92" s="705"/>
      <c r="D92" s="705"/>
      <c r="E92" s="705"/>
      <c r="F92" s="708"/>
      <c r="G92" s="705"/>
      <c r="H92" s="705"/>
      <c r="I92" s="705"/>
      <c r="J92" s="705"/>
      <c r="K92" s="705"/>
      <c r="L92" s="705"/>
      <c r="M92" s="705"/>
      <c r="N92" s="705"/>
      <c r="O92" s="705"/>
      <c r="P92" s="705"/>
      <c r="Q92" s="705"/>
      <c r="R92" s="705"/>
      <c r="S92" s="705"/>
      <c r="T92" s="705"/>
      <c r="U92" s="705"/>
      <c r="V92" s="705"/>
      <c r="W92" s="705"/>
      <c r="X92" s="705"/>
      <c r="Y92" s="705"/>
      <c r="Z92" s="705"/>
    </row>
    <row r="93" spans="1:26" x14ac:dyDescent="0.2">
      <c r="A93" s="705"/>
      <c r="B93" s="705"/>
      <c r="C93" s="705"/>
      <c r="D93" s="705"/>
      <c r="E93" s="705"/>
      <c r="F93" s="708"/>
      <c r="G93" s="705"/>
      <c r="H93" s="705"/>
      <c r="I93" s="705"/>
      <c r="J93" s="705"/>
      <c r="K93" s="705"/>
      <c r="L93" s="705"/>
      <c r="M93" s="705"/>
      <c r="N93" s="705"/>
      <c r="O93" s="705"/>
      <c r="P93" s="705"/>
      <c r="Q93" s="705"/>
      <c r="R93" s="705"/>
      <c r="S93" s="705"/>
      <c r="T93" s="705"/>
      <c r="U93" s="705"/>
      <c r="V93" s="705"/>
      <c r="W93" s="705"/>
      <c r="X93" s="705"/>
      <c r="Y93" s="705"/>
      <c r="Z93" s="705"/>
    </row>
    <row r="94" spans="1:26" x14ac:dyDescent="0.2">
      <c r="A94" s="705"/>
      <c r="B94" s="705"/>
      <c r="C94" s="705"/>
      <c r="D94" s="705"/>
      <c r="E94" s="705"/>
      <c r="F94" s="708"/>
      <c r="G94" s="705"/>
      <c r="H94" s="705"/>
      <c r="I94" s="705"/>
      <c r="J94" s="705"/>
      <c r="K94" s="705"/>
      <c r="L94" s="705"/>
      <c r="M94" s="705"/>
      <c r="N94" s="705"/>
      <c r="O94" s="705"/>
      <c r="P94" s="705"/>
      <c r="Q94" s="705"/>
      <c r="R94" s="705"/>
      <c r="S94" s="705"/>
      <c r="T94" s="705"/>
      <c r="U94" s="705"/>
      <c r="V94" s="705"/>
      <c r="W94" s="705"/>
      <c r="X94" s="705"/>
      <c r="Y94" s="705"/>
      <c r="Z94" s="705"/>
    </row>
    <row r="95" spans="1:26" x14ac:dyDescent="0.2">
      <c r="A95" s="705"/>
      <c r="B95" s="705"/>
      <c r="C95" s="705"/>
      <c r="D95" s="705"/>
      <c r="E95" s="705"/>
      <c r="F95" s="708"/>
      <c r="G95" s="705"/>
      <c r="H95" s="705"/>
      <c r="I95" s="705"/>
      <c r="J95" s="705"/>
      <c r="K95" s="705"/>
      <c r="L95" s="705"/>
      <c r="M95" s="705"/>
      <c r="N95" s="705"/>
      <c r="O95" s="705"/>
      <c r="P95" s="705"/>
      <c r="Q95" s="705"/>
      <c r="R95" s="705"/>
      <c r="S95" s="705"/>
      <c r="T95" s="705"/>
      <c r="U95" s="705"/>
      <c r="V95" s="705"/>
      <c r="W95" s="705"/>
      <c r="X95" s="705"/>
      <c r="Y95" s="705"/>
      <c r="Z95" s="705"/>
    </row>
    <row r="96" spans="1:26" x14ac:dyDescent="0.2">
      <c r="A96" s="705"/>
      <c r="B96" s="705"/>
      <c r="C96" s="705"/>
      <c r="D96" s="705"/>
      <c r="E96" s="705"/>
      <c r="F96" s="708"/>
      <c r="G96" s="705"/>
      <c r="H96" s="705"/>
      <c r="I96" s="705"/>
      <c r="J96" s="705"/>
      <c r="K96" s="705"/>
      <c r="L96" s="705"/>
      <c r="M96" s="705"/>
      <c r="N96" s="705"/>
      <c r="O96" s="705"/>
      <c r="P96" s="705"/>
      <c r="Q96" s="705"/>
      <c r="R96" s="705"/>
      <c r="S96" s="705"/>
      <c r="T96" s="705"/>
      <c r="U96" s="705"/>
      <c r="V96" s="705"/>
      <c r="W96" s="705"/>
      <c r="X96" s="705"/>
      <c r="Y96" s="705"/>
      <c r="Z96" s="705"/>
    </row>
    <row r="97" spans="1:26" x14ac:dyDescent="0.2">
      <c r="A97" s="705"/>
      <c r="B97" s="705"/>
      <c r="C97" s="705"/>
      <c r="D97" s="705"/>
      <c r="E97" s="705"/>
      <c r="F97" s="708"/>
      <c r="G97" s="705"/>
      <c r="H97" s="705"/>
      <c r="I97" s="705"/>
      <c r="J97" s="705"/>
      <c r="K97" s="705"/>
      <c r="L97" s="705"/>
      <c r="M97" s="705"/>
      <c r="N97" s="705"/>
      <c r="O97" s="705"/>
      <c r="P97" s="705"/>
      <c r="Q97" s="705"/>
      <c r="R97" s="705"/>
      <c r="S97" s="705"/>
      <c r="T97" s="705"/>
      <c r="U97" s="705"/>
      <c r="V97" s="705"/>
      <c r="W97" s="705"/>
      <c r="X97" s="705"/>
      <c r="Y97" s="705"/>
      <c r="Z97" s="705"/>
    </row>
    <row r="98" spans="1:26" x14ac:dyDescent="0.2">
      <c r="A98" s="705"/>
      <c r="B98" s="705"/>
      <c r="C98" s="705"/>
      <c r="D98" s="705"/>
      <c r="E98" s="705"/>
      <c r="F98" s="708"/>
      <c r="G98" s="705"/>
      <c r="H98" s="705"/>
      <c r="I98" s="705"/>
      <c r="J98" s="705"/>
      <c r="K98" s="705"/>
      <c r="L98" s="705"/>
      <c r="M98" s="705"/>
      <c r="N98" s="705"/>
      <c r="O98" s="705"/>
      <c r="P98" s="705"/>
      <c r="Q98" s="705"/>
      <c r="R98" s="705"/>
      <c r="S98" s="705"/>
      <c r="T98" s="705"/>
      <c r="U98" s="705"/>
      <c r="V98" s="705"/>
      <c r="W98" s="705"/>
      <c r="X98" s="705"/>
      <c r="Y98" s="705"/>
      <c r="Z98" s="705"/>
    </row>
    <row r="99" spans="1:26" x14ac:dyDescent="0.2">
      <c r="A99" s="705"/>
      <c r="B99" s="705"/>
      <c r="C99" s="705"/>
      <c r="D99" s="705"/>
      <c r="E99" s="705"/>
      <c r="F99" s="708"/>
      <c r="G99" s="705"/>
      <c r="H99" s="705"/>
      <c r="I99" s="705"/>
      <c r="J99" s="705"/>
      <c r="K99" s="705"/>
      <c r="L99" s="705"/>
      <c r="M99" s="705"/>
      <c r="N99" s="705"/>
      <c r="O99" s="705"/>
      <c r="P99" s="705"/>
      <c r="Q99" s="705"/>
      <c r="R99" s="705"/>
      <c r="S99" s="705"/>
      <c r="T99" s="705"/>
      <c r="U99" s="705"/>
      <c r="V99" s="705"/>
      <c r="W99" s="705"/>
      <c r="X99" s="705"/>
      <c r="Y99" s="705"/>
      <c r="Z99" s="705"/>
    </row>
    <row r="100" spans="1:26" x14ac:dyDescent="0.2">
      <c r="A100" s="705"/>
      <c r="B100" s="705"/>
      <c r="C100" s="705"/>
      <c r="D100" s="705"/>
      <c r="E100" s="705"/>
      <c r="F100" s="708"/>
      <c r="G100" s="705"/>
      <c r="H100" s="705"/>
      <c r="I100" s="705"/>
      <c r="J100" s="705"/>
      <c r="K100" s="705"/>
      <c r="L100" s="705"/>
      <c r="M100" s="705"/>
      <c r="N100" s="705"/>
      <c r="O100" s="705"/>
      <c r="P100" s="705"/>
      <c r="Q100" s="705"/>
      <c r="R100" s="705"/>
      <c r="S100" s="705"/>
      <c r="T100" s="705"/>
      <c r="U100" s="705"/>
      <c r="V100" s="705"/>
      <c r="W100" s="705"/>
      <c r="X100" s="705"/>
      <c r="Y100" s="705"/>
      <c r="Z100" s="705"/>
    </row>
    <row r="101" spans="1:26" x14ac:dyDescent="0.2">
      <c r="A101" s="705"/>
      <c r="B101" s="705"/>
      <c r="C101" s="705"/>
      <c r="D101" s="705"/>
      <c r="E101" s="705"/>
      <c r="F101" s="708"/>
      <c r="G101" s="705"/>
      <c r="H101" s="705"/>
      <c r="I101" s="705"/>
      <c r="J101" s="705"/>
      <c r="K101" s="705"/>
      <c r="L101" s="705"/>
      <c r="M101" s="705"/>
      <c r="N101" s="705"/>
      <c r="O101" s="705"/>
      <c r="P101" s="705"/>
      <c r="Q101" s="705"/>
      <c r="R101" s="705"/>
      <c r="S101" s="705"/>
      <c r="T101" s="705"/>
      <c r="U101" s="705"/>
      <c r="V101" s="705"/>
      <c r="W101" s="705"/>
      <c r="X101" s="705"/>
      <c r="Y101" s="705"/>
      <c r="Z101" s="705"/>
    </row>
    <row r="102" spans="1:26" x14ac:dyDescent="0.2">
      <c r="A102" s="705"/>
      <c r="B102" s="705"/>
      <c r="C102" s="705"/>
      <c r="D102" s="705"/>
      <c r="E102" s="705"/>
      <c r="F102" s="708"/>
      <c r="G102" s="705"/>
      <c r="H102" s="705"/>
      <c r="I102" s="705"/>
      <c r="J102" s="705"/>
      <c r="K102" s="705"/>
      <c r="L102" s="705"/>
      <c r="M102" s="705"/>
      <c r="N102" s="705"/>
      <c r="O102" s="705"/>
      <c r="P102" s="705"/>
      <c r="Q102" s="705"/>
      <c r="R102" s="705"/>
      <c r="S102" s="705"/>
      <c r="T102" s="705"/>
      <c r="U102" s="705"/>
      <c r="V102" s="705"/>
      <c r="W102" s="705"/>
      <c r="X102" s="705"/>
      <c r="Y102" s="705"/>
      <c r="Z102" s="705"/>
    </row>
    <row r="103" spans="1:26" x14ac:dyDescent="0.2">
      <c r="A103" s="705"/>
      <c r="B103" s="705"/>
      <c r="C103" s="705"/>
      <c r="D103" s="705"/>
      <c r="E103" s="705"/>
      <c r="F103" s="708"/>
      <c r="G103" s="705"/>
      <c r="H103" s="705"/>
      <c r="I103" s="705"/>
      <c r="J103" s="705"/>
      <c r="K103" s="705"/>
      <c r="L103" s="705"/>
      <c r="M103" s="705"/>
      <c r="N103" s="705"/>
      <c r="O103" s="705"/>
      <c r="P103" s="705"/>
      <c r="Q103" s="705"/>
      <c r="R103" s="705"/>
      <c r="S103" s="705"/>
      <c r="T103" s="705"/>
      <c r="U103" s="705"/>
      <c r="V103" s="705"/>
      <c r="W103" s="705"/>
      <c r="X103" s="705"/>
      <c r="Y103" s="705"/>
      <c r="Z103" s="705"/>
    </row>
    <row r="104" spans="1:26" x14ac:dyDescent="0.2">
      <c r="A104" s="705"/>
      <c r="B104" s="705"/>
      <c r="C104" s="705"/>
      <c r="D104" s="705"/>
      <c r="E104" s="705"/>
      <c r="F104" s="708"/>
      <c r="G104" s="705"/>
      <c r="H104" s="705"/>
      <c r="I104" s="705"/>
      <c r="J104" s="705"/>
      <c r="K104" s="705"/>
      <c r="L104" s="705"/>
      <c r="M104" s="705"/>
      <c r="N104" s="705"/>
      <c r="O104" s="705"/>
      <c r="P104" s="705"/>
      <c r="Q104" s="705"/>
      <c r="R104" s="705"/>
      <c r="S104" s="705"/>
      <c r="T104" s="705"/>
      <c r="U104" s="705"/>
      <c r="V104" s="705"/>
      <c r="W104" s="705"/>
      <c r="X104" s="705"/>
      <c r="Y104" s="705"/>
      <c r="Z104" s="705"/>
    </row>
    <row r="105" spans="1:26" x14ac:dyDescent="0.2">
      <c r="A105" s="705"/>
      <c r="B105" s="705"/>
      <c r="C105" s="705"/>
      <c r="D105" s="705"/>
      <c r="E105" s="705"/>
      <c r="F105" s="708"/>
      <c r="G105" s="705"/>
      <c r="H105" s="705"/>
      <c r="I105" s="705"/>
      <c r="J105" s="705"/>
      <c r="K105" s="705"/>
      <c r="L105" s="705"/>
      <c r="M105" s="705"/>
      <c r="N105" s="705"/>
      <c r="O105" s="705"/>
      <c r="P105" s="705"/>
      <c r="Q105" s="705"/>
      <c r="R105" s="705"/>
      <c r="S105" s="705"/>
      <c r="T105" s="705"/>
      <c r="U105" s="705"/>
      <c r="V105" s="705"/>
      <c r="W105" s="705"/>
      <c r="X105" s="705"/>
      <c r="Y105" s="705"/>
      <c r="Z105" s="705"/>
    </row>
    <row r="106" spans="1:26" x14ac:dyDescent="0.2">
      <c r="A106" s="705"/>
      <c r="B106" s="705"/>
      <c r="C106" s="705"/>
      <c r="D106" s="705"/>
      <c r="E106" s="705"/>
      <c r="F106" s="708"/>
      <c r="G106" s="705"/>
      <c r="H106" s="705"/>
      <c r="I106" s="705"/>
      <c r="J106" s="705"/>
      <c r="K106" s="705"/>
      <c r="L106" s="705"/>
      <c r="M106" s="705"/>
      <c r="N106" s="705"/>
      <c r="O106" s="705"/>
      <c r="P106" s="705"/>
      <c r="Q106" s="705"/>
      <c r="R106" s="705"/>
      <c r="S106" s="705"/>
      <c r="T106" s="705"/>
      <c r="U106" s="705"/>
      <c r="V106" s="705"/>
      <c r="W106" s="705"/>
      <c r="X106" s="705"/>
      <c r="Y106" s="705"/>
      <c r="Z106" s="705"/>
    </row>
    <row r="107" spans="1:26" x14ac:dyDescent="0.2">
      <c r="A107" s="705"/>
      <c r="B107" s="705"/>
      <c r="C107" s="705"/>
      <c r="D107" s="705"/>
      <c r="E107" s="705"/>
      <c r="F107" s="708"/>
      <c r="G107" s="705"/>
      <c r="H107" s="705"/>
      <c r="I107" s="705"/>
      <c r="J107" s="705"/>
      <c r="K107" s="705"/>
      <c r="L107" s="705"/>
      <c r="M107" s="705"/>
      <c r="N107" s="705"/>
      <c r="O107" s="705"/>
      <c r="P107" s="705"/>
      <c r="Q107" s="705"/>
      <c r="R107" s="705"/>
      <c r="S107" s="705"/>
      <c r="T107" s="705"/>
      <c r="U107" s="705"/>
      <c r="V107" s="705"/>
      <c r="W107" s="705"/>
      <c r="X107" s="705"/>
      <c r="Y107" s="705"/>
      <c r="Z107" s="705"/>
    </row>
    <row r="108" spans="1:26" x14ac:dyDescent="0.2">
      <c r="A108" s="705"/>
      <c r="B108" s="705"/>
      <c r="C108" s="705"/>
      <c r="D108" s="705"/>
      <c r="E108" s="705"/>
      <c r="F108" s="708"/>
      <c r="G108" s="705"/>
      <c r="H108" s="705"/>
      <c r="I108" s="705"/>
      <c r="J108" s="705"/>
      <c r="K108" s="705"/>
      <c r="L108" s="705"/>
      <c r="M108" s="705"/>
      <c r="N108" s="705"/>
      <c r="O108" s="705"/>
      <c r="P108" s="705"/>
      <c r="Q108" s="705"/>
      <c r="R108" s="705"/>
      <c r="S108" s="705"/>
      <c r="T108" s="705"/>
      <c r="U108" s="705"/>
      <c r="V108" s="705"/>
      <c r="W108" s="705"/>
      <c r="X108" s="705"/>
      <c r="Y108" s="705"/>
      <c r="Z108" s="705"/>
    </row>
    <row r="109" spans="1:26" x14ac:dyDescent="0.2">
      <c r="A109" s="705"/>
      <c r="B109" s="705"/>
      <c r="C109" s="705"/>
      <c r="D109" s="705"/>
      <c r="E109" s="705"/>
      <c r="F109" s="708"/>
      <c r="G109" s="705"/>
      <c r="H109" s="705"/>
      <c r="I109" s="705"/>
      <c r="J109" s="705"/>
      <c r="K109" s="705"/>
      <c r="L109" s="705"/>
      <c r="M109" s="705"/>
      <c r="N109" s="705"/>
      <c r="O109" s="705"/>
      <c r="P109" s="705"/>
      <c r="Q109" s="705"/>
      <c r="R109" s="705"/>
      <c r="S109" s="705"/>
      <c r="T109" s="705"/>
      <c r="U109" s="705"/>
      <c r="V109" s="705"/>
      <c r="W109" s="705"/>
      <c r="X109" s="705"/>
      <c r="Y109" s="705"/>
      <c r="Z109" s="705"/>
    </row>
    <row r="110" spans="1:26" x14ac:dyDescent="0.2">
      <c r="A110" s="705"/>
      <c r="B110" s="705"/>
      <c r="C110" s="705"/>
      <c r="D110" s="705"/>
      <c r="E110" s="705"/>
      <c r="F110" s="708"/>
      <c r="G110" s="705"/>
      <c r="H110" s="705"/>
      <c r="I110" s="705"/>
      <c r="J110" s="705"/>
      <c r="K110" s="705"/>
      <c r="L110" s="705"/>
      <c r="M110" s="705"/>
      <c r="N110" s="705"/>
      <c r="O110" s="705"/>
      <c r="P110" s="705"/>
      <c r="Q110" s="705"/>
      <c r="R110" s="705"/>
      <c r="S110" s="705"/>
      <c r="T110" s="705"/>
      <c r="U110" s="705"/>
      <c r="V110" s="705"/>
      <c r="W110" s="705"/>
      <c r="X110" s="705"/>
      <c r="Y110" s="705"/>
      <c r="Z110" s="705"/>
    </row>
    <row r="111" spans="1:26" x14ac:dyDescent="0.2">
      <c r="A111" s="705"/>
      <c r="B111" s="705"/>
      <c r="C111" s="705"/>
      <c r="D111" s="705"/>
      <c r="E111" s="705"/>
      <c r="F111" s="708"/>
      <c r="G111" s="705"/>
      <c r="H111" s="705"/>
      <c r="I111" s="705"/>
      <c r="J111" s="705"/>
      <c r="K111" s="705"/>
      <c r="L111" s="705"/>
      <c r="M111" s="705"/>
      <c r="N111" s="705"/>
      <c r="O111" s="705"/>
      <c r="P111" s="705"/>
      <c r="Q111" s="705"/>
      <c r="R111" s="705"/>
      <c r="S111" s="705"/>
      <c r="T111" s="705"/>
      <c r="U111" s="705"/>
      <c r="V111" s="705"/>
      <c r="W111" s="705"/>
      <c r="X111" s="705"/>
      <c r="Y111" s="705"/>
      <c r="Z111" s="705"/>
    </row>
    <row r="112" spans="1:26" x14ac:dyDescent="0.2">
      <c r="A112" s="705"/>
      <c r="B112" s="705"/>
      <c r="C112" s="705"/>
      <c r="D112" s="705"/>
      <c r="E112" s="705"/>
      <c r="F112" s="708"/>
      <c r="G112" s="705"/>
      <c r="H112" s="705"/>
      <c r="I112" s="705"/>
      <c r="J112" s="705"/>
      <c r="K112" s="705"/>
      <c r="L112" s="705"/>
      <c r="M112" s="705"/>
      <c r="N112" s="705"/>
      <c r="O112" s="705"/>
      <c r="P112" s="705"/>
      <c r="Q112" s="705"/>
      <c r="R112" s="705"/>
      <c r="S112" s="705"/>
      <c r="T112" s="705"/>
      <c r="U112" s="705"/>
      <c r="V112" s="705"/>
      <c r="W112" s="705"/>
      <c r="X112" s="705"/>
      <c r="Y112" s="705"/>
      <c r="Z112" s="705"/>
    </row>
    <row r="113" spans="1:26" x14ac:dyDescent="0.2">
      <c r="A113" s="705"/>
      <c r="B113" s="705"/>
      <c r="C113" s="705"/>
      <c r="D113" s="705"/>
      <c r="E113" s="705"/>
      <c r="F113" s="708"/>
      <c r="G113" s="705"/>
      <c r="H113" s="705"/>
      <c r="I113" s="705"/>
      <c r="J113" s="705"/>
      <c r="K113" s="705"/>
      <c r="L113" s="705"/>
      <c r="M113" s="705"/>
      <c r="N113" s="705"/>
      <c r="O113" s="705"/>
      <c r="P113" s="705"/>
      <c r="Q113" s="705"/>
      <c r="R113" s="705"/>
      <c r="S113" s="705"/>
      <c r="T113" s="705"/>
      <c r="U113" s="705"/>
      <c r="V113" s="705"/>
      <c r="W113" s="705"/>
      <c r="X113" s="705"/>
      <c r="Y113" s="705"/>
      <c r="Z113" s="705"/>
    </row>
    <row r="114" spans="1:26" x14ac:dyDescent="0.2">
      <c r="A114" s="705"/>
      <c r="B114" s="705"/>
      <c r="C114" s="705"/>
      <c r="D114" s="705"/>
      <c r="E114" s="705"/>
      <c r="F114" s="708"/>
      <c r="G114" s="705"/>
      <c r="H114" s="705"/>
      <c r="I114" s="705"/>
      <c r="J114" s="705"/>
      <c r="K114" s="705"/>
      <c r="L114" s="705"/>
      <c r="M114" s="705"/>
      <c r="N114" s="705"/>
      <c r="O114" s="705"/>
      <c r="P114" s="705"/>
      <c r="Q114" s="705"/>
      <c r="R114" s="705"/>
      <c r="S114" s="705"/>
      <c r="T114" s="705"/>
      <c r="U114" s="705"/>
      <c r="V114" s="705"/>
      <c r="W114" s="705"/>
      <c r="X114" s="705"/>
      <c r="Y114" s="705"/>
      <c r="Z114" s="705"/>
    </row>
    <row r="115" spans="1:26" x14ac:dyDescent="0.2">
      <c r="A115" s="705"/>
      <c r="B115" s="705"/>
      <c r="C115" s="705"/>
      <c r="D115" s="705"/>
      <c r="E115" s="705"/>
      <c r="F115" s="708"/>
      <c r="G115" s="705"/>
      <c r="H115" s="705"/>
      <c r="I115" s="705"/>
      <c r="J115" s="705"/>
      <c r="K115" s="705"/>
      <c r="L115" s="705"/>
      <c r="M115" s="705"/>
      <c r="N115" s="705"/>
      <c r="O115" s="705"/>
      <c r="P115" s="705"/>
      <c r="Q115" s="705"/>
      <c r="R115" s="705"/>
      <c r="S115" s="705"/>
      <c r="T115" s="705"/>
      <c r="U115" s="705"/>
      <c r="V115" s="705"/>
      <c r="W115" s="705"/>
      <c r="X115" s="705"/>
      <c r="Y115" s="705"/>
      <c r="Z115" s="705"/>
    </row>
    <row r="116" spans="1:26" x14ac:dyDescent="0.2">
      <c r="A116" s="705"/>
      <c r="B116" s="705"/>
      <c r="C116" s="705"/>
      <c r="D116" s="705"/>
      <c r="E116" s="705"/>
      <c r="F116" s="708"/>
      <c r="G116" s="705"/>
      <c r="H116" s="705"/>
      <c r="I116" s="705"/>
      <c r="J116" s="705"/>
      <c r="K116" s="705"/>
      <c r="L116" s="705"/>
      <c r="M116" s="705"/>
      <c r="N116" s="705"/>
      <c r="O116" s="705"/>
      <c r="P116" s="705"/>
      <c r="Q116" s="705"/>
      <c r="R116" s="705"/>
      <c r="S116" s="705"/>
      <c r="T116" s="705"/>
      <c r="U116" s="705"/>
      <c r="V116" s="705"/>
      <c r="W116" s="705"/>
      <c r="X116" s="705"/>
      <c r="Y116" s="705"/>
      <c r="Z116" s="705"/>
    </row>
    <row r="117" spans="1:26" x14ac:dyDescent="0.2">
      <c r="A117" s="705"/>
      <c r="B117" s="705"/>
      <c r="C117" s="705"/>
      <c r="D117" s="705"/>
      <c r="E117" s="705"/>
      <c r="F117" s="708"/>
      <c r="G117" s="705"/>
      <c r="H117" s="705"/>
      <c r="I117" s="705"/>
      <c r="J117" s="705"/>
      <c r="K117" s="705"/>
      <c r="L117" s="705"/>
      <c r="M117" s="705"/>
      <c r="N117" s="705"/>
      <c r="O117" s="705"/>
      <c r="P117" s="705"/>
      <c r="Q117" s="705"/>
      <c r="R117" s="705"/>
      <c r="S117" s="705"/>
      <c r="T117" s="705"/>
      <c r="U117" s="705"/>
      <c r="V117" s="705"/>
      <c r="W117" s="705"/>
      <c r="X117" s="705"/>
      <c r="Y117" s="705"/>
      <c r="Z117" s="705"/>
    </row>
    <row r="118" spans="1:26" x14ac:dyDescent="0.2">
      <c r="A118" s="705"/>
      <c r="B118" s="705"/>
      <c r="C118" s="705"/>
      <c r="D118" s="705"/>
      <c r="E118" s="705"/>
      <c r="F118" s="708"/>
      <c r="G118" s="705"/>
      <c r="H118" s="705"/>
      <c r="I118" s="705"/>
      <c r="J118" s="705"/>
      <c r="K118" s="705"/>
      <c r="L118" s="705"/>
      <c r="M118" s="705"/>
      <c r="N118" s="705"/>
      <c r="O118" s="705"/>
      <c r="P118" s="705"/>
      <c r="Q118" s="705"/>
      <c r="R118" s="705"/>
      <c r="S118" s="705"/>
      <c r="T118" s="705"/>
      <c r="U118" s="705"/>
      <c r="V118" s="705"/>
      <c r="W118" s="705"/>
      <c r="X118" s="705"/>
      <c r="Y118" s="705"/>
      <c r="Z118" s="705"/>
    </row>
    <row r="119" spans="1:26" x14ac:dyDescent="0.2">
      <c r="A119" s="705"/>
      <c r="B119" s="705"/>
      <c r="C119" s="705"/>
      <c r="D119" s="705"/>
      <c r="E119" s="705"/>
      <c r="F119" s="708"/>
      <c r="G119" s="705"/>
      <c r="H119" s="705"/>
      <c r="I119" s="705"/>
      <c r="J119" s="705"/>
      <c r="K119" s="705"/>
      <c r="L119" s="705"/>
      <c r="M119" s="705"/>
      <c r="N119" s="705"/>
      <c r="O119" s="705"/>
      <c r="P119" s="705"/>
      <c r="Q119" s="705"/>
      <c r="R119" s="705"/>
      <c r="S119" s="705"/>
      <c r="T119" s="705"/>
      <c r="U119" s="705"/>
      <c r="V119" s="705"/>
      <c r="W119" s="705"/>
      <c r="X119" s="705"/>
      <c r="Y119" s="705"/>
      <c r="Z119" s="705"/>
    </row>
    <row r="120" spans="1:26" x14ac:dyDescent="0.2">
      <c r="A120" s="705"/>
      <c r="B120" s="705"/>
      <c r="C120" s="705"/>
      <c r="D120" s="705"/>
      <c r="E120" s="705"/>
      <c r="F120" s="708"/>
      <c r="G120" s="705"/>
      <c r="H120" s="705"/>
      <c r="I120" s="705"/>
      <c r="J120" s="705"/>
      <c r="K120" s="705"/>
      <c r="L120" s="705"/>
      <c r="M120" s="705"/>
      <c r="N120" s="705"/>
      <c r="O120" s="705"/>
      <c r="P120" s="705"/>
      <c r="Q120" s="705"/>
      <c r="R120" s="705"/>
      <c r="S120" s="705"/>
      <c r="T120" s="705"/>
      <c r="U120" s="705"/>
      <c r="V120" s="705"/>
      <c r="W120" s="705"/>
      <c r="X120" s="705"/>
      <c r="Y120" s="705"/>
      <c r="Z120" s="705"/>
    </row>
    <row r="121" spans="1:26" x14ac:dyDescent="0.2">
      <c r="A121" s="705"/>
      <c r="B121" s="705"/>
      <c r="C121" s="705"/>
      <c r="D121" s="705"/>
      <c r="E121" s="705"/>
      <c r="F121" s="708"/>
      <c r="G121" s="705"/>
      <c r="H121" s="705"/>
      <c r="I121" s="705"/>
      <c r="J121" s="705"/>
      <c r="K121" s="705"/>
      <c r="L121" s="705"/>
      <c r="M121" s="705"/>
      <c r="N121" s="705"/>
      <c r="O121" s="705"/>
      <c r="P121" s="705"/>
      <c r="Q121" s="705"/>
      <c r="R121" s="705"/>
      <c r="S121" s="705"/>
      <c r="T121" s="705"/>
      <c r="U121" s="705"/>
      <c r="V121" s="705"/>
      <c r="W121" s="705"/>
      <c r="X121" s="705"/>
      <c r="Y121" s="705"/>
      <c r="Z121" s="705"/>
    </row>
    <row r="122" spans="1:26" x14ac:dyDescent="0.2">
      <c r="A122" s="705"/>
      <c r="B122" s="705"/>
      <c r="C122" s="705"/>
      <c r="D122" s="705"/>
      <c r="E122" s="705"/>
      <c r="F122" s="708"/>
      <c r="G122" s="705"/>
      <c r="H122" s="705"/>
      <c r="I122" s="705"/>
      <c r="J122" s="705"/>
      <c r="K122" s="705"/>
      <c r="L122" s="705"/>
      <c r="M122" s="705"/>
      <c r="N122" s="705"/>
      <c r="O122" s="705"/>
      <c r="P122" s="705"/>
      <c r="Q122" s="705"/>
      <c r="R122" s="705"/>
      <c r="S122" s="705"/>
      <c r="T122" s="705"/>
      <c r="U122" s="705"/>
      <c r="V122" s="705"/>
      <c r="W122" s="705"/>
      <c r="X122" s="705"/>
      <c r="Y122" s="705"/>
      <c r="Z122" s="705"/>
    </row>
    <row r="123" spans="1:26" x14ac:dyDescent="0.2">
      <c r="A123" s="705"/>
      <c r="B123" s="705"/>
      <c r="C123" s="705"/>
      <c r="D123" s="705"/>
      <c r="E123" s="705"/>
      <c r="F123" s="708"/>
      <c r="G123" s="705"/>
      <c r="H123" s="705"/>
      <c r="I123" s="705"/>
      <c r="J123" s="705"/>
      <c r="K123" s="705"/>
      <c r="L123" s="705"/>
      <c r="M123" s="705"/>
      <c r="N123" s="705"/>
      <c r="O123" s="705"/>
      <c r="P123" s="705"/>
      <c r="Q123" s="705"/>
      <c r="R123" s="705"/>
      <c r="S123" s="705"/>
      <c r="T123" s="705"/>
      <c r="U123" s="705"/>
      <c r="V123" s="705"/>
      <c r="W123" s="705"/>
      <c r="X123" s="705"/>
      <c r="Y123" s="705"/>
      <c r="Z123" s="705"/>
    </row>
    <row r="124" spans="1:26" x14ac:dyDescent="0.2">
      <c r="A124" s="705"/>
      <c r="B124" s="705"/>
      <c r="C124" s="705"/>
      <c r="D124" s="705"/>
      <c r="E124" s="705"/>
      <c r="F124" s="708"/>
      <c r="G124" s="705"/>
      <c r="H124" s="705"/>
      <c r="I124" s="705"/>
      <c r="J124" s="705"/>
      <c r="K124" s="705"/>
      <c r="L124" s="705"/>
      <c r="M124" s="705"/>
      <c r="N124" s="705"/>
      <c r="O124" s="705"/>
      <c r="P124" s="705"/>
      <c r="Q124" s="705"/>
      <c r="R124" s="705"/>
      <c r="S124" s="705"/>
      <c r="T124" s="705"/>
      <c r="U124" s="705"/>
      <c r="V124" s="705"/>
      <c r="W124" s="705"/>
      <c r="X124" s="705"/>
      <c r="Y124" s="705"/>
      <c r="Z124" s="705"/>
    </row>
    <row r="125" spans="1:26" x14ac:dyDescent="0.2">
      <c r="A125" s="705"/>
      <c r="B125" s="705"/>
      <c r="C125" s="705"/>
      <c r="D125" s="705"/>
      <c r="E125" s="705"/>
      <c r="F125" s="708"/>
      <c r="G125" s="705"/>
      <c r="H125" s="705"/>
      <c r="I125" s="705"/>
      <c r="J125" s="705"/>
      <c r="K125" s="705"/>
      <c r="L125" s="705"/>
      <c r="M125" s="705"/>
      <c r="N125" s="705"/>
      <c r="O125" s="705"/>
      <c r="P125" s="705"/>
      <c r="Q125" s="705"/>
      <c r="R125" s="705"/>
      <c r="S125" s="705"/>
      <c r="T125" s="705"/>
      <c r="U125" s="705"/>
      <c r="V125" s="705"/>
      <c r="W125" s="705"/>
      <c r="X125" s="705"/>
      <c r="Y125" s="705"/>
      <c r="Z125" s="705"/>
    </row>
    <row r="126" spans="1:26" x14ac:dyDescent="0.2">
      <c r="A126" s="705"/>
      <c r="B126" s="705"/>
      <c r="C126" s="705"/>
      <c r="D126" s="705"/>
      <c r="E126" s="705"/>
      <c r="F126" s="708"/>
      <c r="G126" s="705"/>
      <c r="H126" s="705"/>
      <c r="I126" s="705"/>
      <c r="J126" s="705"/>
      <c r="K126" s="705"/>
      <c r="L126" s="705"/>
      <c r="M126" s="705"/>
      <c r="N126" s="705"/>
      <c r="O126" s="705"/>
      <c r="P126" s="705"/>
      <c r="Q126" s="705"/>
      <c r="R126" s="705"/>
      <c r="S126" s="705"/>
      <c r="T126" s="705"/>
      <c r="U126" s="705"/>
      <c r="V126" s="705"/>
      <c r="W126" s="705"/>
      <c r="X126" s="705"/>
      <c r="Y126" s="705"/>
      <c r="Z126" s="705"/>
    </row>
    <row r="127" spans="1:26" x14ac:dyDescent="0.2">
      <c r="A127" s="705"/>
      <c r="B127" s="705"/>
      <c r="C127" s="705"/>
      <c r="D127" s="705"/>
      <c r="E127" s="705"/>
      <c r="F127" s="708"/>
      <c r="G127" s="705"/>
      <c r="H127" s="705"/>
      <c r="I127" s="705"/>
      <c r="J127" s="705"/>
      <c r="K127" s="705"/>
      <c r="L127" s="705"/>
      <c r="M127" s="705"/>
      <c r="N127" s="705"/>
      <c r="O127" s="705"/>
      <c r="P127" s="705"/>
      <c r="Q127" s="705"/>
      <c r="R127" s="705"/>
      <c r="S127" s="705"/>
      <c r="T127" s="705"/>
      <c r="U127" s="705"/>
      <c r="V127" s="705"/>
      <c r="W127" s="705"/>
      <c r="X127" s="705"/>
      <c r="Y127" s="705"/>
      <c r="Z127" s="705"/>
    </row>
    <row r="128" spans="1:26" x14ac:dyDescent="0.2">
      <c r="A128" s="705"/>
      <c r="B128" s="705"/>
      <c r="C128" s="705"/>
      <c r="D128" s="705"/>
      <c r="E128" s="705"/>
      <c r="F128" s="708"/>
      <c r="G128" s="705"/>
      <c r="H128" s="705"/>
      <c r="I128" s="705"/>
      <c r="J128" s="705"/>
      <c r="K128" s="705"/>
      <c r="L128" s="705"/>
      <c r="M128" s="705"/>
      <c r="N128" s="705"/>
      <c r="O128" s="705"/>
      <c r="P128" s="705"/>
      <c r="Q128" s="705"/>
      <c r="R128" s="705"/>
      <c r="S128" s="705"/>
      <c r="T128" s="705"/>
      <c r="U128" s="705"/>
      <c r="V128" s="705"/>
      <c r="W128" s="705"/>
      <c r="X128" s="705"/>
      <c r="Y128" s="705"/>
      <c r="Z128" s="705"/>
    </row>
    <row r="129" spans="1:26" x14ac:dyDescent="0.2">
      <c r="A129" s="705"/>
      <c r="B129" s="705"/>
      <c r="C129" s="705"/>
      <c r="D129" s="705"/>
      <c r="E129" s="705"/>
      <c r="F129" s="708"/>
      <c r="G129" s="705"/>
      <c r="H129" s="705"/>
      <c r="I129" s="705"/>
      <c r="J129" s="705"/>
      <c r="K129" s="705"/>
      <c r="L129" s="705"/>
      <c r="M129" s="705"/>
      <c r="N129" s="705"/>
      <c r="O129" s="705"/>
      <c r="P129" s="705"/>
      <c r="Q129" s="705"/>
      <c r="R129" s="705"/>
      <c r="S129" s="705"/>
      <c r="T129" s="705"/>
      <c r="U129" s="705"/>
      <c r="V129" s="705"/>
      <c r="W129" s="705"/>
      <c r="X129" s="705"/>
      <c r="Y129" s="705"/>
      <c r="Z129" s="705"/>
    </row>
    <row r="130" spans="1:26" x14ac:dyDescent="0.2">
      <c r="A130" s="705"/>
      <c r="B130" s="705"/>
      <c r="C130" s="705"/>
      <c r="D130" s="705"/>
      <c r="E130" s="705"/>
      <c r="F130" s="708"/>
      <c r="G130" s="705"/>
      <c r="H130" s="705"/>
      <c r="I130" s="705"/>
      <c r="J130" s="705"/>
      <c r="K130" s="705"/>
      <c r="L130" s="705"/>
      <c r="M130" s="705"/>
      <c r="N130" s="705"/>
      <c r="O130" s="705"/>
      <c r="P130" s="705"/>
      <c r="Q130" s="705"/>
      <c r="R130" s="705"/>
      <c r="S130" s="705"/>
      <c r="T130" s="705"/>
      <c r="U130" s="705"/>
      <c r="V130" s="705"/>
      <c r="W130" s="705"/>
      <c r="X130" s="705"/>
      <c r="Y130" s="705"/>
      <c r="Z130" s="705"/>
    </row>
    <row r="131" spans="1:26" x14ac:dyDescent="0.2">
      <c r="A131" s="705"/>
      <c r="B131" s="705"/>
      <c r="C131" s="705"/>
      <c r="D131" s="705"/>
      <c r="E131" s="705"/>
      <c r="F131" s="708"/>
      <c r="G131" s="705"/>
      <c r="H131" s="705"/>
      <c r="I131" s="705"/>
      <c r="J131" s="705"/>
      <c r="K131" s="705"/>
      <c r="L131" s="705"/>
      <c r="M131" s="705"/>
      <c r="N131" s="705"/>
      <c r="O131" s="705"/>
      <c r="P131" s="705"/>
      <c r="Q131" s="705"/>
      <c r="R131" s="705"/>
      <c r="S131" s="705"/>
      <c r="T131" s="705"/>
      <c r="U131" s="705"/>
      <c r="V131" s="705"/>
      <c r="W131" s="705"/>
      <c r="X131" s="705"/>
      <c r="Y131" s="705"/>
      <c r="Z131" s="705"/>
    </row>
    <row r="132" spans="1:26" x14ac:dyDescent="0.2">
      <c r="A132" s="705"/>
      <c r="B132" s="705"/>
      <c r="C132" s="705"/>
      <c r="D132" s="705"/>
      <c r="E132" s="705"/>
      <c r="F132" s="708"/>
      <c r="G132" s="705"/>
      <c r="H132" s="705"/>
      <c r="I132" s="705"/>
      <c r="J132" s="705"/>
      <c r="K132" s="705"/>
      <c r="L132" s="705"/>
      <c r="M132" s="705"/>
      <c r="N132" s="705"/>
      <c r="O132" s="705"/>
      <c r="P132" s="705"/>
      <c r="Q132" s="705"/>
      <c r="R132" s="705"/>
      <c r="S132" s="705"/>
      <c r="T132" s="705"/>
      <c r="U132" s="705"/>
      <c r="V132" s="705"/>
      <c r="W132" s="705"/>
      <c r="X132" s="705"/>
      <c r="Y132" s="705"/>
      <c r="Z132" s="705"/>
    </row>
    <row r="133" spans="1:26" x14ac:dyDescent="0.2">
      <c r="A133" s="705"/>
      <c r="B133" s="705"/>
      <c r="C133" s="705"/>
      <c r="D133" s="705"/>
      <c r="E133" s="705"/>
      <c r="F133" s="708"/>
      <c r="G133" s="705"/>
      <c r="H133" s="705"/>
      <c r="I133" s="705"/>
      <c r="J133" s="705"/>
      <c r="K133" s="705"/>
      <c r="L133" s="705"/>
      <c r="M133" s="705"/>
      <c r="N133" s="705"/>
      <c r="O133" s="705"/>
      <c r="P133" s="705"/>
      <c r="Q133" s="705"/>
      <c r="R133" s="705"/>
      <c r="S133" s="705"/>
      <c r="T133" s="705"/>
      <c r="U133" s="705"/>
      <c r="V133" s="705"/>
      <c r="W133" s="705"/>
      <c r="X133" s="705"/>
      <c r="Y133" s="705"/>
      <c r="Z133" s="705"/>
    </row>
    <row r="134" spans="1:26" x14ac:dyDescent="0.2">
      <c r="A134" s="705"/>
      <c r="B134" s="705"/>
      <c r="C134" s="705"/>
      <c r="D134" s="705"/>
      <c r="E134" s="705"/>
      <c r="F134" s="708"/>
      <c r="G134" s="705"/>
      <c r="H134" s="705"/>
      <c r="I134" s="705"/>
      <c r="J134" s="705"/>
      <c r="K134" s="705"/>
      <c r="L134" s="705"/>
      <c r="M134" s="705"/>
      <c r="N134" s="705"/>
      <c r="O134" s="705"/>
      <c r="P134" s="705"/>
      <c r="Q134" s="705"/>
      <c r="R134" s="705"/>
      <c r="S134" s="705"/>
      <c r="T134" s="705"/>
      <c r="U134" s="705"/>
      <c r="V134" s="705"/>
      <c r="W134" s="705"/>
      <c r="X134" s="705"/>
      <c r="Y134" s="705"/>
      <c r="Z134" s="705"/>
    </row>
    <row r="135" spans="1:26" x14ac:dyDescent="0.2">
      <c r="A135" s="705"/>
      <c r="B135" s="705"/>
      <c r="C135" s="705"/>
      <c r="D135" s="705"/>
      <c r="E135" s="705"/>
      <c r="F135" s="708"/>
      <c r="G135" s="705"/>
      <c r="H135" s="705"/>
      <c r="I135" s="705"/>
      <c r="J135" s="705"/>
      <c r="K135" s="705"/>
      <c r="L135" s="705"/>
      <c r="M135" s="705"/>
      <c r="N135" s="705"/>
      <c r="O135" s="705"/>
      <c r="P135" s="705"/>
      <c r="Q135" s="705"/>
      <c r="R135" s="705"/>
      <c r="S135" s="705"/>
      <c r="T135" s="705"/>
      <c r="U135" s="705"/>
      <c r="V135" s="705"/>
      <c r="W135" s="705"/>
      <c r="X135" s="705"/>
      <c r="Y135" s="705"/>
      <c r="Z135" s="705"/>
    </row>
    <row r="136" spans="1:26" x14ac:dyDescent="0.2">
      <c r="A136" s="705"/>
      <c r="B136" s="705"/>
      <c r="C136" s="705"/>
      <c r="D136" s="705"/>
      <c r="E136" s="705"/>
      <c r="F136" s="708"/>
      <c r="G136" s="705"/>
      <c r="H136" s="705"/>
      <c r="I136" s="705"/>
      <c r="J136" s="705"/>
      <c r="K136" s="705"/>
      <c r="L136" s="705"/>
      <c r="M136" s="705"/>
      <c r="N136" s="705"/>
      <c r="O136" s="705"/>
      <c r="P136" s="705"/>
      <c r="Q136" s="705"/>
      <c r="R136" s="705"/>
      <c r="S136" s="705"/>
      <c r="T136" s="705"/>
      <c r="U136" s="705"/>
      <c r="V136" s="705"/>
      <c r="W136" s="705"/>
      <c r="X136" s="705"/>
      <c r="Y136" s="705"/>
      <c r="Z136" s="705"/>
    </row>
    <row r="137" spans="1:26" x14ac:dyDescent="0.2">
      <c r="A137" s="705"/>
      <c r="B137" s="705"/>
      <c r="C137" s="705"/>
      <c r="D137" s="705"/>
      <c r="E137" s="705"/>
      <c r="F137" s="708"/>
      <c r="G137" s="705"/>
      <c r="H137" s="705"/>
      <c r="I137" s="705"/>
      <c r="J137" s="705"/>
      <c r="K137" s="705"/>
      <c r="L137" s="705"/>
      <c r="M137" s="705"/>
      <c r="N137" s="705"/>
      <c r="O137" s="705"/>
      <c r="P137" s="705"/>
      <c r="Q137" s="705"/>
      <c r="R137" s="705"/>
      <c r="S137" s="705"/>
      <c r="T137" s="705"/>
      <c r="U137" s="705"/>
      <c r="V137" s="705"/>
      <c r="W137" s="705"/>
      <c r="X137" s="705"/>
      <c r="Y137" s="705"/>
      <c r="Z137" s="705"/>
    </row>
    <row r="138" spans="1:26" x14ac:dyDescent="0.2">
      <c r="A138" s="705"/>
      <c r="B138" s="705"/>
      <c r="C138" s="705"/>
      <c r="D138" s="705"/>
      <c r="E138" s="705"/>
      <c r="F138" s="708"/>
      <c r="G138" s="705"/>
      <c r="H138" s="705"/>
      <c r="I138" s="705"/>
      <c r="J138" s="705"/>
      <c r="K138" s="705"/>
      <c r="L138" s="705"/>
      <c r="M138" s="705"/>
      <c r="N138" s="705"/>
      <c r="O138" s="705"/>
      <c r="P138" s="705"/>
      <c r="Q138" s="705"/>
      <c r="R138" s="705"/>
      <c r="S138" s="705"/>
      <c r="T138" s="705"/>
      <c r="U138" s="705"/>
      <c r="V138" s="705"/>
      <c r="W138" s="705"/>
      <c r="X138" s="705"/>
      <c r="Y138" s="705"/>
      <c r="Z138" s="705"/>
    </row>
    <row r="139" spans="1:26" x14ac:dyDescent="0.2">
      <c r="A139" s="705"/>
      <c r="B139" s="705"/>
      <c r="C139" s="705"/>
      <c r="D139" s="705"/>
      <c r="E139" s="705"/>
      <c r="F139" s="708"/>
      <c r="G139" s="705"/>
      <c r="H139" s="705"/>
      <c r="I139" s="705"/>
      <c r="J139" s="705"/>
      <c r="K139" s="705"/>
      <c r="L139" s="705"/>
      <c r="M139" s="705"/>
      <c r="N139" s="705"/>
      <c r="O139" s="705"/>
      <c r="P139" s="705"/>
      <c r="Q139" s="705"/>
      <c r="R139" s="705"/>
      <c r="S139" s="705"/>
      <c r="T139" s="705"/>
      <c r="U139" s="705"/>
      <c r="V139" s="705"/>
      <c r="W139" s="705"/>
      <c r="X139" s="705"/>
      <c r="Y139" s="705"/>
      <c r="Z139" s="705"/>
    </row>
    <row r="140" spans="1:26" x14ac:dyDescent="0.2">
      <c r="A140" s="705"/>
      <c r="B140" s="705"/>
      <c r="C140" s="705"/>
      <c r="D140" s="705"/>
      <c r="E140" s="705"/>
      <c r="F140" s="708"/>
      <c r="G140" s="705"/>
      <c r="H140" s="705"/>
      <c r="I140" s="705"/>
      <c r="J140" s="705"/>
      <c r="K140" s="705"/>
      <c r="L140" s="705"/>
      <c r="M140" s="705"/>
      <c r="N140" s="705"/>
      <c r="O140" s="705"/>
      <c r="P140" s="705"/>
      <c r="Q140" s="705"/>
      <c r="R140" s="705"/>
      <c r="S140" s="705"/>
      <c r="T140" s="705"/>
      <c r="U140" s="705"/>
      <c r="V140" s="705"/>
      <c r="W140" s="705"/>
      <c r="X140" s="705"/>
      <c r="Y140" s="705"/>
      <c r="Z140" s="705"/>
    </row>
    <row r="141" spans="1:26" x14ac:dyDescent="0.2">
      <c r="A141" s="705"/>
      <c r="B141" s="705"/>
      <c r="C141" s="705"/>
      <c r="D141" s="705"/>
      <c r="E141" s="705"/>
      <c r="F141" s="708"/>
      <c r="G141" s="705"/>
      <c r="H141" s="705"/>
      <c r="I141" s="705"/>
      <c r="J141" s="705"/>
      <c r="K141" s="705"/>
      <c r="L141" s="705"/>
      <c r="M141" s="705"/>
      <c r="N141" s="705"/>
      <c r="O141" s="705"/>
      <c r="P141" s="705"/>
      <c r="Q141" s="705"/>
      <c r="R141" s="705"/>
      <c r="S141" s="705"/>
      <c r="T141" s="705"/>
      <c r="U141" s="705"/>
      <c r="V141" s="705"/>
      <c r="W141" s="705"/>
      <c r="X141" s="705"/>
      <c r="Y141" s="705"/>
      <c r="Z141" s="705"/>
    </row>
    <row r="142" spans="1:26" x14ac:dyDescent="0.2">
      <c r="A142" s="705"/>
      <c r="B142" s="705"/>
      <c r="C142" s="705"/>
      <c r="D142" s="705"/>
      <c r="E142" s="705"/>
      <c r="F142" s="708"/>
      <c r="G142" s="705"/>
      <c r="H142" s="705"/>
      <c r="I142" s="705"/>
      <c r="J142" s="705"/>
      <c r="K142" s="705"/>
      <c r="L142" s="705"/>
      <c r="M142" s="705"/>
      <c r="N142" s="705"/>
      <c r="O142" s="705"/>
      <c r="P142" s="705"/>
      <c r="Q142" s="705"/>
      <c r="R142" s="705"/>
      <c r="S142" s="705"/>
      <c r="T142" s="705"/>
      <c r="U142" s="705"/>
      <c r="V142" s="705"/>
      <c r="W142" s="705"/>
      <c r="X142" s="705"/>
      <c r="Y142" s="705"/>
      <c r="Z142" s="705"/>
    </row>
    <row r="143" spans="1:26" x14ac:dyDescent="0.2">
      <c r="A143" s="705"/>
      <c r="B143" s="705"/>
      <c r="C143" s="705"/>
      <c r="D143" s="705"/>
      <c r="E143" s="705"/>
      <c r="F143" s="708"/>
      <c r="G143" s="705"/>
      <c r="H143" s="705"/>
      <c r="I143" s="705"/>
      <c r="J143" s="705"/>
      <c r="K143" s="705"/>
      <c r="L143" s="705"/>
      <c r="M143" s="705"/>
      <c r="N143" s="705"/>
      <c r="O143" s="705"/>
      <c r="P143" s="705"/>
      <c r="Q143" s="705"/>
      <c r="R143" s="705"/>
      <c r="S143" s="705"/>
      <c r="T143" s="705"/>
      <c r="U143" s="705"/>
      <c r="V143" s="705"/>
      <c r="W143" s="705"/>
      <c r="X143" s="705"/>
      <c r="Y143" s="705"/>
      <c r="Z143" s="705"/>
    </row>
    <row r="144" spans="1:26" x14ac:dyDescent="0.2">
      <c r="A144" s="705"/>
      <c r="B144" s="705"/>
      <c r="C144" s="705"/>
      <c r="D144" s="705"/>
      <c r="E144" s="705"/>
      <c r="F144" s="708"/>
      <c r="G144" s="705"/>
      <c r="H144" s="705"/>
      <c r="I144" s="705"/>
      <c r="J144" s="705"/>
      <c r="K144" s="705"/>
      <c r="L144" s="705"/>
      <c r="M144" s="705"/>
      <c r="N144" s="705"/>
      <c r="O144" s="705"/>
      <c r="P144" s="705"/>
      <c r="Q144" s="705"/>
      <c r="R144" s="705"/>
      <c r="S144" s="705"/>
      <c r="T144" s="705"/>
      <c r="U144" s="705"/>
      <c r="V144" s="705"/>
      <c r="W144" s="705"/>
      <c r="X144" s="705"/>
      <c r="Y144" s="705"/>
      <c r="Z144" s="705"/>
    </row>
    <row r="145" spans="1:26" x14ac:dyDescent="0.2">
      <c r="A145" s="705"/>
      <c r="B145" s="705"/>
      <c r="C145" s="705"/>
      <c r="D145" s="705"/>
      <c r="E145" s="705"/>
      <c r="F145" s="708"/>
      <c r="G145" s="705"/>
      <c r="H145" s="705"/>
      <c r="I145" s="705"/>
      <c r="J145" s="705"/>
      <c r="K145" s="705"/>
      <c r="L145" s="705"/>
      <c r="M145" s="705"/>
      <c r="N145" s="705"/>
      <c r="O145" s="705"/>
      <c r="P145" s="705"/>
      <c r="Q145" s="705"/>
      <c r="R145" s="705"/>
      <c r="S145" s="705"/>
      <c r="T145" s="705"/>
      <c r="U145" s="705"/>
      <c r="V145" s="705"/>
      <c r="W145" s="705"/>
      <c r="X145" s="705"/>
      <c r="Y145" s="705"/>
      <c r="Z145" s="705"/>
    </row>
    <row r="146" spans="1:26" x14ac:dyDescent="0.2">
      <c r="A146" s="705"/>
      <c r="B146" s="705"/>
      <c r="C146" s="705"/>
      <c r="D146" s="705"/>
      <c r="E146" s="705"/>
      <c r="F146" s="708"/>
      <c r="G146" s="705"/>
      <c r="H146" s="705"/>
      <c r="I146" s="705"/>
      <c r="J146" s="705"/>
      <c r="K146" s="705"/>
      <c r="L146" s="705"/>
      <c r="M146" s="705"/>
      <c r="N146" s="705"/>
      <c r="O146" s="705"/>
      <c r="P146" s="705"/>
      <c r="Q146" s="705"/>
      <c r="R146" s="705"/>
      <c r="S146" s="705"/>
      <c r="T146" s="705"/>
      <c r="U146" s="705"/>
      <c r="V146" s="705"/>
      <c r="W146" s="705"/>
      <c r="X146" s="705"/>
      <c r="Y146" s="705"/>
      <c r="Z146" s="705"/>
    </row>
    <row r="147" spans="1:26" x14ac:dyDescent="0.2">
      <c r="A147" s="705"/>
      <c r="B147" s="705"/>
      <c r="C147" s="705"/>
      <c r="D147" s="705"/>
      <c r="E147" s="705"/>
      <c r="F147" s="708"/>
      <c r="G147" s="705"/>
      <c r="H147" s="705"/>
      <c r="I147" s="705"/>
      <c r="J147" s="705"/>
      <c r="K147" s="705"/>
      <c r="L147" s="705"/>
      <c r="M147" s="705"/>
      <c r="N147" s="705"/>
      <c r="O147" s="705"/>
      <c r="P147" s="705"/>
      <c r="Q147" s="705"/>
      <c r="R147" s="705"/>
      <c r="S147" s="705"/>
      <c r="T147" s="705"/>
      <c r="U147" s="705"/>
      <c r="V147" s="705"/>
      <c r="W147" s="705"/>
      <c r="X147" s="705"/>
      <c r="Y147" s="705"/>
      <c r="Z147" s="705"/>
    </row>
    <row r="148" spans="1:26" x14ac:dyDescent="0.2">
      <c r="A148" s="705"/>
      <c r="B148" s="705"/>
      <c r="C148" s="705"/>
      <c r="D148" s="705"/>
      <c r="E148" s="705"/>
      <c r="F148" s="708"/>
      <c r="G148" s="705"/>
      <c r="H148" s="705"/>
      <c r="I148" s="705"/>
      <c r="J148" s="705"/>
      <c r="K148" s="705"/>
      <c r="L148" s="705"/>
      <c r="M148" s="705"/>
      <c r="N148" s="705"/>
      <c r="O148" s="705"/>
      <c r="P148" s="705"/>
      <c r="Q148" s="705"/>
      <c r="R148" s="705"/>
      <c r="S148" s="705"/>
      <c r="T148" s="705"/>
      <c r="U148" s="705"/>
      <c r="V148" s="705"/>
      <c r="W148" s="705"/>
      <c r="X148" s="705"/>
      <c r="Y148" s="705"/>
      <c r="Z148" s="705"/>
    </row>
    <row r="149" spans="1:26" x14ac:dyDescent="0.2">
      <c r="A149" s="705"/>
      <c r="B149" s="705"/>
      <c r="C149" s="705"/>
      <c r="D149" s="705"/>
      <c r="E149" s="705"/>
      <c r="F149" s="708"/>
      <c r="G149" s="705"/>
      <c r="H149" s="705"/>
      <c r="I149" s="705"/>
      <c r="J149" s="705"/>
      <c r="K149" s="705"/>
      <c r="L149" s="705"/>
      <c r="M149" s="705"/>
      <c r="N149" s="705"/>
      <c r="O149" s="705"/>
      <c r="P149" s="705"/>
      <c r="Q149" s="705"/>
      <c r="R149" s="705"/>
      <c r="S149" s="705"/>
      <c r="T149" s="705"/>
      <c r="U149" s="705"/>
      <c r="V149" s="705"/>
      <c r="W149" s="705"/>
      <c r="X149" s="705"/>
      <c r="Y149" s="705"/>
      <c r="Z149" s="705"/>
    </row>
    <row r="150" spans="1:26" x14ac:dyDescent="0.2">
      <c r="A150" s="705"/>
      <c r="B150" s="705"/>
      <c r="C150" s="705"/>
      <c r="D150" s="705"/>
      <c r="E150" s="705"/>
      <c r="F150" s="708"/>
      <c r="G150" s="705"/>
      <c r="H150" s="705"/>
      <c r="I150" s="705"/>
      <c r="J150" s="705"/>
      <c r="K150" s="705"/>
      <c r="L150" s="705"/>
      <c r="M150" s="705"/>
      <c r="N150" s="705"/>
      <c r="O150" s="705"/>
      <c r="P150" s="705"/>
      <c r="Q150" s="705"/>
      <c r="R150" s="705"/>
      <c r="S150" s="705"/>
      <c r="T150" s="705"/>
      <c r="U150" s="705"/>
      <c r="V150" s="705"/>
      <c r="W150" s="705"/>
      <c r="X150" s="705"/>
      <c r="Y150" s="705"/>
      <c r="Z150" s="705"/>
    </row>
    <row r="151" spans="1:26" x14ac:dyDescent="0.2">
      <c r="A151" s="705"/>
      <c r="B151" s="705"/>
      <c r="C151" s="705"/>
      <c r="D151" s="705"/>
      <c r="E151" s="705"/>
      <c r="F151" s="708"/>
      <c r="G151" s="705"/>
      <c r="H151" s="705"/>
      <c r="I151" s="705"/>
      <c r="J151" s="705"/>
      <c r="K151" s="705"/>
      <c r="L151" s="705"/>
      <c r="M151" s="705"/>
      <c r="N151" s="705"/>
      <c r="O151" s="705"/>
      <c r="P151" s="705"/>
      <c r="Q151" s="705"/>
      <c r="R151" s="705"/>
      <c r="S151" s="705"/>
      <c r="T151" s="705"/>
      <c r="U151" s="705"/>
      <c r="V151" s="705"/>
      <c r="W151" s="705"/>
      <c r="X151" s="705"/>
      <c r="Y151" s="705"/>
      <c r="Z151" s="705"/>
    </row>
    <row r="152" spans="1:26" x14ac:dyDescent="0.2">
      <c r="A152" s="705"/>
      <c r="B152" s="705"/>
      <c r="C152" s="705"/>
      <c r="D152" s="705"/>
      <c r="E152" s="705"/>
      <c r="F152" s="708"/>
      <c r="G152" s="705"/>
      <c r="H152" s="705"/>
      <c r="I152" s="705"/>
      <c r="J152" s="705"/>
      <c r="K152" s="705"/>
      <c r="L152" s="705"/>
      <c r="M152" s="705"/>
      <c r="N152" s="705"/>
      <c r="O152" s="705"/>
      <c r="P152" s="705"/>
      <c r="Q152" s="705"/>
      <c r="R152" s="705"/>
      <c r="S152" s="705"/>
      <c r="T152" s="705"/>
      <c r="U152" s="705"/>
      <c r="V152" s="705"/>
      <c r="W152" s="705"/>
      <c r="X152" s="705"/>
      <c r="Y152" s="705"/>
      <c r="Z152" s="705"/>
    </row>
    <row r="153" spans="1:26" x14ac:dyDescent="0.2">
      <c r="A153" s="705"/>
      <c r="B153" s="705"/>
      <c r="C153" s="705"/>
      <c r="D153" s="705"/>
      <c r="E153" s="705"/>
      <c r="F153" s="708"/>
      <c r="G153" s="705"/>
      <c r="H153" s="705"/>
      <c r="I153" s="705"/>
      <c r="J153" s="705"/>
      <c r="K153" s="705"/>
      <c r="L153" s="705"/>
      <c r="M153" s="705"/>
      <c r="N153" s="705"/>
      <c r="O153" s="705"/>
      <c r="P153" s="705"/>
      <c r="Q153" s="705"/>
      <c r="R153" s="705"/>
      <c r="S153" s="705"/>
      <c r="T153" s="705"/>
      <c r="U153" s="705"/>
      <c r="V153" s="705"/>
      <c r="W153" s="705"/>
      <c r="X153" s="705"/>
      <c r="Y153" s="705"/>
      <c r="Z153" s="705"/>
    </row>
    <row r="154" spans="1:26" x14ac:dyDescent="0.2">
      <c r="A154" s="705"/>
      <c r="B154" s="705"/>
      <c r="C154" s="705"/>
      <c r="D154" s="705"/>
      <c r="E154" s="705"/>
      <c r="F154" s="708"/>
      <c r="G154" s="705"/>
      <c r="H154" s="705"/>
      <c r="I154" s="705"/>
      <c r="J154" s="705"/>
      <c r="K154" s="705"/>
      <c r="L154" s="705"/>
      <c r="M154" s="705"/>
      <c r="N154" s="705"/>
      <c r="O154" s="705"/>
      <c r="P154" s="705"/>
      <c r="Q154" s="705"/>
      <c r="R154" s="705"/>
      <c r="S154" s="705"/>
      <c r="T154" s="705"/>
      <c r="U154" s="705"/>
      <c r="V154" s="705"/>
      <c r="W154" s="705"/>
      <c r="X154" s="705"/>
      <c r="Y154" s="705"/>
      <c r="Z154" s="705"/>
    </row>
    <row r="155" spans="1:26" x14ac:dyDescent="0.2">
      <c r="A155" s="705"/>
      <c r="B155" s="705"/>
      <c r="C155" s="705"/>
      <c r="D155" s="705"/>
      <c r="E155" s="705"/>
      <c r="F155" s="708"/>
      <c r="G155" s="705"/>
      <c r="H155" s="705"/>
      <c r="I155" s="705"/>
      <c r="J155" s="705"/>
      <c r="K155" s="705"/>
      <c r="L155" s="705"/>
      <c r="M155" s="705"/>
      <c r="N155" s="705"/>
      <c r="O155" s="705"/>
      <c r="P155" s="705"/>
      <c r="Q155" s="705"/>
      <c r="R155" s="705"/>
      <c r="S155" s="705"/>
      <c r="T155" s="705"/>
      <c r="U155" s="705"/>
      <c r="V155" s="705"/>
      <c r="W155" s="705"/>
      <c r="X155" s="705"/>
      <c r="Y155" s="705"/>
      <c r="Z155" s="705"/>
    </row>
    <row r="156" spans="1:26" x14ac:dyDescent="0.2">
      <c r="A156" s="705"/>
      <c r="B156" s="705"/>
      <c r="C156" s="705"/>
      <c r="D156" s="705"/>
      <c r="E156" s="705"/>
      <c r="F156" s="708"/>
      <c r="G156" s="705"/>
      <c r="H156" s="705"/>
      <c r="I156" s="705"/>
      <c r="J156" s="705"/>
      <c r="K156" s="705"/>
      <c r="L156" s="705"/>
      <c r="M156" s="705"/>
      <c r="N156" s="705"/>
      <c r="O156" s="705"/>
      <c r="P156" s="705"/>
      <c r="Q156" s="705"/>
      <c r="R156" s="705"/>
      <c r="S156" s="705"/>
      <c r="T156" s="705"/>
      <c r="U156" s="705"/>
      <c r="V156" s="705"/>
      <c r="W156" s="705"/>
      <c r="X156" s="705"/>
      <c r="Y156" s="705"/>
      <c r="Z156" s="705"/>
    </row>
    <row r="157" spans="1:26" x14ac:dyDescent="0.2">
      <c r="A157" s="705"/>
      <c r="B157" s="705"/>
      <c r="C157" s="705"/>
      <c r="D157" s="705"/>
      <c r="E157" s="705"/>
      <c r="F157" s="708"/>
      <c r="G157" s="705"/>
      <c r="H157" s="705"/>
      <c r="I157" s="705"/>
      <c r="J157" s="705"/>
      <c r="K157" s="705"/>
      <c r="L157" s="705"/>
      <c r="M157" s="705"/>
      <c r="N157" s="705"/>
      <c r="O157" s="705"/>
      <c r="P157" s="705"/>
      <c r="Q157" s="705"/>
      <c r="R157" s="705"/>
      <c r="S157" s="705"/>
      <c r="T157" s="705"/>
      <c r="U157" s="705"/>
      <c r="V157" s="705"/>
      <c r="W157" s="705"/>
      <c r="X157" s="705"/>
      <c r="Y157" s="705"/>
      <c r="Z157" s="705"/>
    </row>
    <row r="158" spans="1:26" x14ac:dyDescent="0.2">
      <c r="A158" s="705"/>
      <c r="B158" s="705"/>
      <c r="C158" s="705"/>
      <c r="D158" s="705"/>
      <c r="E158" s="705"/>
      <c r="F158" s="708"/>
      <c r="G158" s="705"/>
      <c r="H158" s="705"/>
      <c r="I158" s="705"/>
      <c r="J158" s="705"/>
      <c r="K158" s="705"/>
      <c r="L158" s="705"/>
      <c r="M158" s="705"/>
      <c r="N158" s="705"/>
      <c r="O158" s="705"/>
      <c r="P158" s="705"/>
      <c r="Q158" s="705"/>
      <c r="R158" s="705"/>
      <c r="S158" s="705"/>
      <c r="T158" s="705"/>
      <c r="U158" s="705"/>
      <c r="V158" s="705"/>
      <c r="W158" s="705"/>
      <c r="X158" s="705"/>
      <c r="Y158" s="705"/>
      <c r="Z158" s="705"/>
    </row>
    <row r="159" spans="1:26" x14ac:dyDescent="0.2">
      <c r="A159" s="705"/>
      <c r="B159" s="705"/>
      <c r="C159" s="705"/>
      <c r="D159" s="705"/>
      <c r="E159" s="705"/>
      <c r="F159" s="708"/>
      <c r="G159" s="705"/>
      <c r="H159" s="705"/>
      <c r="I159" s="705"/>
      <c r="J159" s="705"/>
      <c r="K159" s="705"/>
      <c r="L159" s="705"/>
      <c r="M159" s="705"/>
      <c r="N159" s="705"/>
      <c r="O159" s="705"/>
      <c r="P159" s="705"/>
      <c r="Q159" s="705"/>
      <c r="R159" s="705"/>
      <c r="S159" s="705"/>
      <c r="T159" s="705"/>
      <c r="U159" s="705"/>
      <c r="V159" s="705"/>
      <c r="W159" s="705"/>
      <c r="X159" s="705"/>
      <c r="Y159" s="705"/>
      <c r="Z159" s="705"/>
    </row>
    <row r="160" spans="1:26" x14ac:dyDescent="0.2">
      <c r="A160" s="705"/>
      <c r="B160" s="705"/>
      <c r="C160" s="705"/>
      <c r="D160" s="705"/>
      <c r="E160" s="705"/>
      <c r="F160" s="708"/>
      <c r="G160" s="705"/>
      <c r="H160" s="705"/>
      <c r="I160" s="705"/>
      <c r="J160" s="705"/>
      <c r="K160" s="705"/>
      <c r="L160" s="705"/>
      <c r="M160" s="705"/>
      <c r="N160" s="705"/>
      <c r="O160" s="705"/>
      <c r="P160" s="705"/>
      <c r="Q160" s="705"/>
      <c r="R160" s="705"/>
      <c r="S160" s="705"/>
      <c r="T160" s="705"/>
      <c r="U160" s="705"/>
      <c r="V160" s="705"/>
      <c r="W160" s="705"/>
      <c r="X160" s="705"/>
      <c r="Y160" s="705"/>
      <c r="Z160" s="705"/>
    </row>
    <row r="161" spans="1:26" x14ac:dyDescent="0.2">
      <c r="A161" s="705"/>
      <c r="B161" s="705"/>
      <c r="C161" s="705"/>
      <c r="D161" s="705"/>
      <c r="E161" s="705"/>
      <c r="F161" s="708"/>
      <c r="G161" s="705"/>
      <c r="H161" s="705"/>
      <c r="I161" s="705"/>
      <c r="J161" s="705"/>
      <c r="K161" s="705"/>
      <c r="L161" s="705"/>
      <c r="M161" s="705"/>
      <c r="N161" s="705"/>
      <c r="O161" s="705"/>
      <c r="P161" s="705"/>
      <c r="Q161" s="705"/>
      <c r="R161" s="705"/>
      <c r="S161" s="705"/>
      <c r="T161" s="705"/>
      <c r="U161" s="705"/>
      <c r="V161" s="705"/>
      <c r="W161" s="705"/>
      <c r="X161" s="705"/>
      <c r="Y161" s="705"/>
      <c r="Z161" s="705"/>
    </row>
    <row r="162" spans="1:26" x14ac:dyDescent="0.2">
      <c r="A162" s="705"/>
      <c r="B162" s="705"/>
      <c r="C162" s="705"/>
      <c r="D162" s="705"/>
      <c r="E162" s="705"/>
      <c r="F162" s="708"/>
      <c r="G162" s="705"/>
      <c r="H162" s="705"/>
      <c r="I162" s="705"/>
      <c r="J162" s="705"/>
      <c r="K162" s="705"/>
      <c r="L162" s="705"/>
      <c r="M162" s="705"/>
      <c r="N162" s="705"/>
      <c r="O162" s="705"/>
      <c r="P162" s="705"/>
      <c r="Q162" s="705"/>
      <c r="R162" s="705"/>
      <c r="S162" s="705"/>
      <c r="T162" s="705"/>
      <c r="U162" s="705"/>
      <c r="V162" s="705"/>
      <c r="W162" s="705"/>
      <c r="X162" s="705"/>
      <c r="Y162" s="705"/>
      <c r="Z162" s="705"/>
    </row>
    <row r="163" spans="1:26" x14ac:dyDescent="0.2">
      <c r="A163" s="705"/>
      <c r="B163" s="705"/>
      <c r="C163" s="705"/>
      <c r="D163" s="705"/>
      <c r="E163" s="705"/>
      <c r="F163" s="708"/>
      <c r="G163" s="705"/>
      <c r="H163" s="705"/>
      <c r="I163" s="705"/>
      <c r="J163" s="705"/>
      <c r="K163" s="705"/>
      <c r="L163" s="705"/>
      <c r="M163" s="705"/>
      <c r="N163" s="705"/>
      <c r="O163" s="705"/>
      <c r="P163" s="705"/>
      <c r="Q163" s="705"/>
      <c r="R163" s="705"/>
      <c r="S163" s="705"/>
      <c r="T163" s="705"/>
      <c r="U163" s="705"/>
      <c r="V163" s="705"/>
      <c r="W163" s="705"/>
      <c r="X163" s="705"/>
      <c r="Y163" s="705"/>
      <c r="Z163" s="705"/>
    </row>
    <row r="164" spans="1:26" x14ac:dyDescent="0.2">
      <c r="A164" s="705"/>
      <c r="B164" s="705"/>
      <c r="C164" s="705"/>
      <c r="D164" s="705"/>
      <c r="E164" s="705"/>
      <c r="F164" s="708"/>
      <c r="G164" s="705"/>
      <c r="H164" s="705"/>
      <c r="I164" s="705"/>
      <c r="J164" s="705"/>
      <c r="K164" s="705"/>
      <c r="L164" s="705"/>
      <c r="M164" s="705"/>
      <c r="N164" s="705"/>
      <c r="O164" s="705"/>
      <c r="P164" s="705"/>
      <c r="Q164" s="705"/>
      <c r="R164" s="705"/>
      <c r="S164" s="705"/>
      <c r="T164" s="705"/>
      <c r="U164" s="705"/>
      <c r="V164" s="705"/>
      <c r="W164" s="705"/>
      <c r="X164" s="705"/>
      <c r="Y164" s="705"/>
      <c r="Z164" s="705"/>
    </row>
    <row r="165" spans="1:26" x14ac:dyDescent="0.2">
      <c r="A165" s="705"/>
      <c r="B165" s="705"/>
      <c r="C165" s="705"/>
      <c r="D165" s="705"/>
      <c r="E165" s="705"/>
      <c r="F165" s="708"/>
      <c r="G165" s="705"/>
      <c r="H165" s="705"/>
      <c r="I165" s="705"/>
      <c r="J165" s="705"/>
      <c r="K165" s="705"/>
      <c r="L165" s="705"/>
      <c r="M165" s="705"/>
      <c r="N165" s="705"/>
      <c r="O165" s="705"/>
      <c r="P165" s="705"/>
      <c r="Q165" s="705"/>
      <c r="R165" s="705"/>
      <c r="S165" s="705"/>
      <c r="T165" s="705"/>
      <c r="U165" s="705"/>
      <c r="V165" s="705"/>
      <c r="W165" s="705"/>
      <c r="X165" s="705"/>
      <c r="Y165" s="705"/>
      <c r="Z165" s="705"/>
    </row>
    <row r="166" spans="1:26" x14ac:dyDescent="0.2">
      <c r="A166" s="705"/>
      <c r="B166" s="705"/>
      <c r="C166" s="705"/>
      <c r="D166" s="705"/>
      <c r="E166" s="705"/>
      <c r="F166" s="708"/>
      <c r="G166" s="705"/>
      <c r="H166" s="705"/>
      <c r="I166" s="705"/>
      <c r="J166" s="705"/>
      <c r="K166" s="705"/>
      <c r="L166" s="705"/>
      <c r="M166" s="705"/>
      <c r="N166" s="705"/>
      <c r="O166" s="705"/>
      <c r="P166" s="705"/>
      <c r="Q166" s="705"/>
      <c r="R166" s="705"/>
      <c r="S166" s="705"/>
      <c r="T166" s="705"/>
      <c r="U166" s="705"/>
      <c r="V166" s="705"/>
      <c r="W166" s="705"/>
      <c r="X166" s="705"/>
      <c r="Y166" s="705"/>
      <c r="Z166" s="705"/>
    </row>
    <row r="167" spans="1:26" x14ac:dyDescent="0.2">
      <c r="A167" s="705"/>
      <c r="B167" s="705"/>
      <c r="C167" s="705"/>
      <c r="D167" s="705"/>
      <c r="E167" s="705"/>
      <c r="F167" s="708"/>
      <c r="G167" s="705"/>
      <c r="H167" s="705"/>
      <c r="I167" s="705"/>
      <c r="J167" s="705"/>
      <c r="K167" s="705"/>
      <c r="L167" s="705"/>
      <c r="M167" s="705"/>
      <c r="N167" s="705"/>
      <c r="O167" s="705"/>
      <c r="P167" s="705"/>
      <c r="Q167" s="705"/>
      <c r="R167" s="705"/>
      <c r="S167" s="705"/>
      <c r="T167" s="705"/>
      <c r="U167" s="705"/>
      <c r="V167" s="705"/>
      <c r="W167" s="705"/>
      <c r="X167" s="705"/>
      <c r="Y167" s="705"/>
      <c r="Z167" s="705"/>
    </row>
    <row r="168" spans="1:26" x14ac:dyDescent="0.2">
      <c r="A168" s="705"/>
      <c r="B168" s="705"/>
      <c r="C168" s="705"/>
      <c r="D168" s="705"/>
      <c r="E168" s="705"/>
      <c r="F168" s="708"/>
      <c r="G168" s="705"/>
      <c r="H168" s="705"/>
      <c r="I168" s="705"/>
      <c r="J168" s="705"/>
      <c r="K168" s="705"/>
      <c r="L168" s="705"/>
      <c r="M168" s="705"/>
      <c r="N168" s="705"/>
      <c r="O168" s="705"/>
      <c r="P168" s="705"/>
      <c r="Q168" s="705"/>
      <c r="R168" s="705"/>
      <c r="S168" s="705"/>
      <c r="T168" s="705"/>
      <c r="U168" s="705"/>
      <c r="V168" s="705"/>
      <c r="W168" s="705"/>
      <c r="X168" s="705"/>
      <c r="Y168" s="705"/>
      <c r="Z168" s="705"/>
    </row>
    <row r="169" spans="1:26" x14ac:dyDescent="0.2">
      <c r="A169" s="705"/>
      <c r="B169" s="705"/>
      <c r="C169" s="705"/>
      <c r="D169" s="705"/>
      <c r="E169" s="705"/>
      <c r="F169" s="708"/>
      <c r="G169" s="705"/>
      <c r="H169" s="705"/>
      <c r="I169" s="705"/>
      <c r="J169" s="705"/>
      <c r="K169" s="705"/>
      <c r="L169" s="705"/>
      <c r="M169" s="705"/>
      <c r="N169" s="705"/>
      <c r="O169" s="705"/>
      <c r="P169" s="705"/>
      <c r="Q169" s="705"/>
      <c r="R169" s="705"/>
      <c r="S169" s="705"/>
      <c r="T169" s="705"/>
      <c r="U169" s="705"/>
      <c r="V169" s="705"/>
      <c r="W169" s="705"/>
      <c r="X169" s="705"/>
      <c r="Y169" s="705"/>
      <c r="Z169" s="705"/>
    </row>
    <row r="170" spans="1:26" x14ac:dyDescent="0.2">
      <c r="A170" s="705"/>
      <c r="B170" s="705"/>
      <c r="C170" s="705"/>
      <c r="D170" s="705"/>
      <c r="E170" s="705"/>
      <c r="F170" s="708"/>
      <c r="G170" s="705"/>
      <c r="H170" s="705"/>
      <c r="I170" s="705"/>
      <c r="J170" s="705"/>
      <c r="K170" s="705"/>
      <c r="L170" s="705"/>
      <c r="M170" s="705"/>
      <c r="N170" s="705"/>
      <c r="O170" s="705"/>
      <c r="P170" s="705"/>
      <c r="Q170" s="705"/>
      <c r="R170" s="705"/>
      <c r="S170" s="705"/>
      <c r="T170" s="705"/>
      <c r="U170" s="705"/>
      <c r="V170" s="705"/>
      <c r="W170" s="705"/>
      <c r="X170" s="705"/>
      <c r="Y170" s="705"/>
      <c r="Z170" s="705"/>
    </row>
    <row r="171" spans="1:26" x14ac:dyDescent="0.2">
      <c r="A171" s="705"/>
      <c r="B171" s="705"/>
      <c r="C171" s="705"/>
      <c r="D171" s="705"/>
      <c r="E171" s="705"/>
      <c r="F171" s="708"/>
      <c r="G171" s="705"/>
      <c r="H171" s="705"/>
      <c r="I171" s="705"/>
      <c r="J171" s="705"/>
      <c r="K171" s="705"/>
      <c r="L171" s="705"/>
      <c r="M171" s="705"/>
      <c r="N171" s="705"/>
      <c r="O171" s="705"/>
      <c r="P171" s="705"/>
      <c r="Q171" s="705"/>
      <c r="R171" s="705"/>
      <c r="S171" s="705"/>
      <c r="T171" s="705"/>
      <c r="U171" s="705"/>
      <c r="V171" s="705"/>
      <c r="W171" s="705"/>
      <c r="X171" s="705"/>
      <c r="Y171" s="705"/>
      <c r="Z171" s="705"/>
    </row>
    <row r="172" spans="1:26" x14ac:dyDescent="0.2">
      <c r="A172" s="705"/>
      <c r="B172" s="705"/>
      <c r="C172" s="705"/>
      <c r="D172" s="705"/>
      <c r="E172" s="705"/>
      <c r="F172" s="708"/>
      <c r="G172" s="705"/>
      <c r="H172" s="705"/>
      <c r="I172" s="705"/>
      <c r="J172" s="705"/>
      <c r="K172" s="705"/>
      <c r="L172" s="705"/>
      <c r="M172" s="705"/>
      <c r="N172" s="705"/>
      <c r="O172" s="705"/>
      <c r="P172" s="705"/>
      <c r="Q172" s="705"/>
      <c r="R172" s="705"/>
      <c r="S172" s="705"/>
      <c r="T172" s="705"/>
      <c r="U172" s="705"/>
      <c r="V172" s="705"/>
      <c r="W172" s="705"/>
      <c r="X172" s="705"/>
      <c r="Y172" s="705"/>
      <c r="Z172" s="705"/>
    </row>
    <row r="173" spans="1:26" x14ac:dyDescent="0.2">
      <c r="A173" s="705"/>
      <c r="B173" s="705"/>
      <c r="C173" s="705"/>
      <c r="D173" s="705"/>
      <c r="E173" s="705"/>
      <c r="F173" s="708"/>
      <c r="G173" s="705"/>
      <c r="H173" s="705"/>
      <c r="I173" s="705"/>
      <c r="J173" s="705"/>
      <c r="K173" s="705"/>
      <c r="L173" s="705"/>
      <c r="M173" s="705"/>
      <c r="N173" s="705"/>
      <c r="O173" s="705"/>
      <c r="P173" s="705"/>
      <c r="Q173" s="705"/>
      <c r="R173" s="705"/>
      <c r="S173" s="705"/>
      <c r="T173" s="705"/>
      <c r="U173" s="705"/>
      <c r="V173" s="705"/>
      <c r="W173" s="705"/>
      <c r="X173" s="705"/>
      <c r="Y173" s="705"/>
      <c r="Z173" s="705"/>
    </row>
    <row r="174" spans="1:26" x14ac:dyDescent="0.2">
      <c r="A174" s="705"/>
      <c r="B174" s="705"/>
      <c r="C174" s="705"/>
      <c r="D174" s="705"/>
      <c r="E174" s="705"/>
      <c r="F174" s="708"/>
      <c r="G174" s="705"/>
      <c r="H174" s="705"/>
      <c r="I174" s="705"/>
      <c r="J174" s="705"/>
      <c r="K174" s="705"/>
      <c r="L174" s="705"/>
      <c r="M174" s="705"/>
      <c r="N174" s="705"/>
      <c r="O174" s="705"/>
      <c r="P174" s="705"/>
      <c r="Q174" s="705"/>
      <c r="R174" s="705"/>
      <c r="S174" s="705"/>
      <c r="T174" s="705"/>
      <c r="U174" s="705"/>
      <c r="V174" s="705"/>
      <c r="W174" s="705"/>
      <c r="X174" s="705"/>
      <c r="Y174" s="705"/>
      <c r="Z174" s="705"/>
    </row>
    <row r="175" spans="1:26" x14ac:dyDescent="0.2">
      <c r="A175" s="705"/>
      <c r="B175" s="705"/>
      <c r="C175" s="705"/>
      <c r="D175" s="705"/>
      <c r="E175" s="705"/>
      <c r="F175" s="708"/>
      <c r="G175" s="705"/>
      <c r="H175" s="705"/>
      <c r="I175" s="705"/>
      <c r="J175" s="705"/>
      <c r="K175" s="705"/>
      <c r="L175" s="705"/>
      <c r="M175" s="705"/>
      <c r="N175" s="705"/>
      <c r="O175" s="705"/>
      <c r="P175" s="705"/>
      <c r="Q175" s="705"/>
      <c r="R175" s="705"/>
      <c r="S175" s="705"/>
      <c r="T175" s="705"/>
      <c r="U175" s="705"/>
      <c r="V175" s="705"/>
      <c r="W175" s="705"/>
      <c r="X175" s="705"/>
      <c r="Y175" s="705"/>
      <c r="Z175" s="705"/>
    </row>
    <row r="176" spans="1:26" x14ac:dyDescent="0.2">
      <c r="A176" s="705"/>
      <c r="B176" s="705"/>
      <c r="C176" s="705"/>
      <c r="D176" s="705"/>
      <c r="E176" s="705"/>
      <c r="F176" s="708"/>
      <c r="G176" s="705"/>
      <c r="H176" s="705"/>
      <c r="I176" s="705"/>
      <c r="J176" s="705"/>
      <c r="K176" s="705"/>
      <c r="L176" s="705"/>
      <c r="M176" s="705"/>
      <c r="N176" s="705"/>
      <c r="O176" s="705"/>
      <c r="P176" s="705"/>
      <c r="Q176" s="705"/>
      <c r="R176" s="705"/>
      <c r="S176" s="705"/>
      <c r="T176" s="705"/>
      <c r="U176" s="705"/>
      <c r="V176" s="705"/>
      <c r="W176" s="705"/>
      <c r="X176" s="705"/>
      <c r="Y176" s="705"/>
      <c r="Z176" s="705"/>
    </row>
    <row r="177" spans="1:26" x14ac:dyDescent="0.2">
      <c r="A177" s="705"/>
      <c r="B177" s="705"/>
      <c r="C177" s="705"/>
      <c r="D177" s="705"/>
      <c r="E177" s="705"/>
      <c r="F177" s="708"/>
      <c r="G177" s="705"/>
      <c r="H177" s="705"/>
      <c r="I177" s="705"/>
      <c r="J177" s="705"/>
      <c r="K177" s="705"/>
      <c r="L177" s="705"/>
      <c r="M177" s="705"/>
      <c r="N177" s="705"/>
      <c r="O177" s="705"/>
      <c r="P177" s="705"/>
      <c r="Q177" s="705"/>
      <c r="R177" s="705"/>
      <c r="S177" s="705"/>
      <c r="T177" s="705"/>
      <c r="U177" s="705"/>
      <c r="V177" s="705"/>
      <c r="W177" s="705"/>
      <c r="X177" s="705"/>
      <c r="Y177" s="705"/>
      <c r="Z177" s="705"/>
    </row>
    <row r="178" spans="1:26" x14ac:dyDescent="0.2">
      <c r="A178" s="705"/>
      <c r="B178" s="705"/>
      <c r="C178" s="705"/>
      <c r="D178" s="705"/>
      <c r="E178" s="705"/>
      <c r="F178" s="708"/>
      <c r="G178" s="705"/>
      <c r="H178" s="705"/>
      <c r="I178" s="705"/>
      <c r="J178" s="705"/>
      <c r="K178" s="705"/>
      <c r="L178" s="705"/>
      <c r="M178" s="705"/>
      <c r="N178" s="705"/>
      <c r="O178" s="705"/>
      <c r="P178" s="705"/>
      <c r="Q178" s="705"/>
      <c r="R178" s="705"/>
      <c r="S178" s="705"/>
      <c r="T178" s="705"/>
      <c r="U178" s="705"/>
      <c r="V178" s="705"/>
      <c r="W178" s="705"/>
      <c r="X178" s="705"/>
      <c r="Y178" s="705"/>
      <c r="Z178" s="705"/>
    </row>
    <row r="179" spans="1:26" x14ac:dyDescent="0.2">
      <c r="A179" s="705"/>
      <c r="B179" s="705"/>
      <c r="C179" s="705"/>
      <c r="D179" s="705"/>
      <c r="E179" s="705"/>
      <c r="F179" s="708"/>
      <c r="G179" s="705"/>
      <c r="H179" s="705"/>
      <c r="I179" s="705"/>
      <c r="J179" s="705"/>
      <c r="K179" s="705"/>
      <c r="L179" s="705"/>
      <c r="M179" s="705"/>
      <c r="N179" s="705"/>
      <c r="O179" s="705"/>
      <c r="P179" s="705"/>
      <c r="Q179" s="705"/>
      <c r="R179" s="705"/>
      <c r="S179" s="705"/>
      <c r="T179" s="705"/>
      <c r="U179" s="705"/>
      <c r="V179" s="705"/>
      <c r="W179" s="705"/>
      <c r="X179" s="705"/>
      <c r="Y179" s="705"/>
      <c r="Z179" s="705"/>
    </row>
    <row r="180" spans="1:26" x14ac:dyDescent="0.2">
      <c r="A180" s="705"/>
      <c r="F180" s="708"/>
    </row>
    <row r="181" spans="1:26" x14ac:dyDescent="0.2">
      <c r="A181" s="705"/>
      <c r="F181" s="708"/>
    </row>
    <row r="182" spans="1:26" x14ac:dyDescent="0.2">
      <c r="A182" s="705"/>
      <c r="F182" s="708"/>
    </row>
    <row r="183" spans="1:26" x14ac:dyDescent="0.2">
      <c r="A183" s="705"/>
      <c r="F183" s="708"/>
    </row>
    <row r="184" spans="1:26" x14ac:dyDescent="0.2">
      <c r="A184" s="705"/>
      <c r="F184" s="708"/>
    </row>
    <row r="185" spans="1:26" x14ac:dyDescent="0.2">
      <c r="A185" s="705"/>
      <c r="F185" s="708"/>
    </row>
    <row r="186" spans="1:26" x14ac:dyDescent="0.2">
      <c r="A186" s="705"/>
      <c r="F186" s="708"/>
    </row>
    <row r="187" spans="1:26" x14ac:dyDescent="0.2">
      <c r="A187" s="705"/>
      <c r="F187" s="708"/>
    </row>
    <row r="188" spans="1:26" x14ac:dyDescent="0.2">
      <c r="A188" s="705"/>
      <c r="F188" s="708"/>
    </row>
    <row r="189" spans="1:26" x14ac:dyDescent="0.2">
      <c r="A189" s="705"/>
      <c r="F189" s="708"/>
    </row>
    <row r="190" spans="1:26" x14ac:dyDescent="0.2">
      <c r="A190" s="705"/>
      <c r="F190" s="708"/>
    </row>
    <row r="191" spans="1:26" x14ac:dyDescent="0.2">
      <c r="A191" s="705"/>
      <c r="F191" s="708"/>
    </row>
    <row r="192" spans="1:26" x14ac:dyDescent="0.2">
      <c r="A192" s="705"/>
      <c r="F192" s="708"/>
    </row>
    <row r="193" spans="1:6" x14ac:dyDescent="0.2">
      <c r="A193" s="705"/>
      <c r="F193" s="708"/>
    </row>
    <row r="194" spans="1:6" x14ac:dyDescent="0.2">
      <c r="A194" s="705"/>
      <c r="F194" s="708"/>
    </row>
    <row r="195" spans="1:6" x14ac:dyDescent="0.2">
      <c r="A195" s="705"/>
      <c r="F195" s="708"/>
    </row>
    <row r="196" spans="1:6" x14ac:dyDescent="0.2">
      <c r="A196" s="705"/>
      <c r="F196" s="708"/>
    </row>
    <row r="197" spans="1:6" x14ac:dyDescent="0.2">
      <c r="A197" s="705"/>
      <c r="F197" s="708"/>
    </row>
    <row r="198" spans="1:6" x14ac:dyDescent="0.2">
      <c r="A198" s="705"/>
      <c r="F198" s="708"/>
    </row>
    <row r="199" spans="1:6" x14ac:dyDescent="0.2">
      <c r="A199" s="705"/>
      <c r="F199" s="708"/>
    </row>
    <row r="200" spans="1:6" x14ac:dyDescent="0.2">
      <c r="A200" s="705"/>
      <c r="F200" s="708"/>
    </row>
    <row r="201" spans="1:6" x14ac:dyDescent="0.2">
      <c r="A201" s="705"/>
      <c r="F201" s="708"/>
    </row>
    <row r="202" spans="1:6" x14ac:dyDescent="0.2">
      <c r="A202" s="705"/>
      <c r="F202" s="708"/>
    </row>
    <row r="203" spans="1:6" x14ac:dyDescent="0.2">
      <c r="A203" s="705"/>
      <c r="F203" s="708"/>
    </row>
    <row r="204" spans="1:6" x14ac:dyDescent="0.2">
      <c r="A204" s="705"/>
      <c r="F204" s="708"/>
    </row>
    <row r="205" spans="1:6" x14ac:dyDescent="0.2">
      <c r="A205" s="705"/>
      <c r="F205" s="708"/>
    </row>
    <row r="206" spans="1:6" x14ac:dyDescent="0.2">
      <c r="A206" s="705"/>
      <c r="F206" s="708"/>
    </row>
    <row r="207" spans="1:6" x14ac:dyDescent="0.2">
      <c r="A207" s="705"/>
      <c r="F207" s="708"/>
    </row>
    <row r="208" spans="1:6" x14ac:dyDescent="0.2">
      <c r="A208" s="705"/>
      <c r="F208" s="708"/>
    </row>
    <row r="209" spans="1:6" x14ac:dyDescent="0.2">
      <c r="A209" s="705"/>
      <c r="F209" s="708"/>
    </row>
    <row r="210" spans="1:6" x14ac:dyDescent="0.2">
      <c r="A210" s="705"/>
      <c r="F210" s="708"/>
    </row>
    <row r="211" spans="1:6" x14ac:dyDescent="0.2">
      <c r="A211" s="705"/>
      <c r="F211" s="708"/>
    </row>
    <row r="212" spans="1:6" x14ac:dyDescent="0.2">
      <c r="A212" s="705"/>
      <c r="F212" s="708"/>
    </row>
    <row r="213" spans="1:6" x14ac:dyDescent="0.2">
      <c r="A213" s="705"/>
      <c r="F213" s="708"/>
    </row>
    <row r="214" spans="1:6" x14ac:dyDescent="0.2">
      <c r="A214" s="705"/>
      <c r="F214" s="708"/>
    </row>
    <row r="215" spans="1:6" x14ac:dyDescent="0.2">
      <c r="A215" s="705"/>
      <c r="F215" s="708"/>
    </row>
    <row r="216" spans="1:6" x14ac:dyDescent="0.2">
      <c r="A216" s="705"/>
      <c r="F216" s="708"/>
    </row>
    <row r="217" spans="1:6" x14ac:dyDescent="0.2">
      <c r="A217" s="705"/>
      <c r="F217" s="708"/>
    </row>
    <row r="218" spans="1:6" x14ac:dyDescent="0.2">
      <c r="A218" s="705"/>
      <c r="F218" s="708"/>
    </row>
    <row r="219" spans="1:6" x14ac:dyDescent="0.2">
      <c r="A219" s="705"/>
      <c r="F219" s="708"/>
    </row>
    <row r="220" spans="1:6" x14ac:dyDescent="0.2">
      <c r="A220" s="705"/>
      <c r="F220" s="708"/>
    </row>
    <row r="221" spans="1:6" x14ac:dyDescent="0.2">
      <c r="A221" s="705"/>
      <c r="F221" s="708"/>
    </row>
    <row r="222" spans="1:6" x14ac:dyDescent="0.2">
      <c r="A222" s="705"/>
      <c r="F222" s="708"/>
    </row>
    <row r="223" spans="1:6" x14ac:dyDescent="0.2">
      <c r="A223" s="705"/>
      <c r="F223" s="708"/>
    </row>
    <row r="224" spans="1:6" x14ac:dyDescent="0.2">
      <c r="A224" s="705"/>
      <c r="F224" s="708"/>
    </row>
    <row r="225" spans="1:6" x14ac:dyDescent="0.2">
      <c r="A225" s="705"/>
      <c r="F225" s="708"/>
    </row>
    <row r="226" spans="1:6" x14ac:dyDescent="0.2">
      <c r="A226" s="705"/>
      <c r="F226" s="708"/>
    </row>
    <row r="227" spans="1:6" x14ac:dyDescent="0.2">
      <c r="A227" s="705"/>
      <c r="F227" s="708"/>
    </row>
    <row r="228" spans="1:6" x14ac:dyDescent="0.2">
      <c r="A228" s="705"/>
      <c r="F228" s="708"/>
    </row>
    <row r="229" spans="1:6" x14ac:dyDescent="0.2">
      <c r="A229" s="705"/>
      <c r="F229" s="708"/>
    </row>
    <row r="230" spans="1:6" x14ac:dyDescent="0.2">
      <c r="A230" s="705"/>
      <c r="F230" s="708"/>
    </row>
    <row r="231" spans="1:6" x14ac:dyDescent="0.2">
      <c r="A231" s="705"/>
      <c r="F231" s="708"/>
    </row>
    <row r="232" spans="1:6" x14ac:dyDescent="0.2">
      <c r="A232" s="705"/>
      <c r="F232" s="708"/>
    </row>
    <row r="233" spans="1:6" x14ac:dyDescent="0.2">
      <c r="A233" s="705"/>
      <c r="F233" s="708"/>
    </row>
    <row r="234" spans="1:6" x14ac:dyDescent="0.2">
      <c r="A234" s="705"/>
      <c r="F234" s="708"/>
    </row>
    <row r="235" spans="1:6" x14ac:dyDescent="0.2">
      <c r="A235" s="705"/>
      <c r="F235" s="708"/>
    </row>
    <row r="236" spans="1:6" x14ac:dyDescent="0.2">
      <c r="A236" s="705"/>
      <c r="F236" s="708"/>
    </row>
    <row r="237" spans="1:6" x14ac:dyDescent="0.2">
      <c r="A237" s="705"/>
      <c r="F237" s="708"/>
    </row>
    <row r="238" spans="1:6" x14ac:dyDescent="0.2">
      <c r="A238" s="705"/>
      <c r="F238" s="708"/>
    </row>
    <row r="239" spans="1:6" x14ac:dyDescent="0.2">
      <c r="A239" s="705"/>
      <c r="F239" s="708"/>
    </row>
    <row r="240" spans="1:6" x14ac:dyDescent="0.2">
      <c r="A240" s="705"/>
      <c r="F240" s="708"/>
    </row>
    <row r="241" spans="1:6" x14ac:dyDescent="0.2">
      <c r="A241" s="705"/>
      <c r="F241" s="708"/>
    </row>
    <row r="242" spans="1:6" x14ac:dyDescent="0.2">
      <c r="A242" s="705"/>
      <c r="F242" s="708"/>
    </row>
    <row r="243" spans="1:6" x14ac:dyDescent="0.2">
      <c r="A243" s="705"/>
      <c r="F243" s="708"/>
    </row>
    <row r="244" spans="1:6" x14ac:dyDescent="0.2">
      <c r="A244" s="705"/>
      <c r="F244" s="708"/>
    </row>
    <row r="245" spans="1:6" x14ac:dyDescent="0.2">
      <c r="A245" s="705"/>
      <c r="F245" s="708"/>
    </row>
    <row r="246" spans="1:6" x14ac:dyDescent="0.2">
      <c r="A246" s="705"/>
      <c r="F246" s="708"/>
    </row>
    <row r="247" spans="1:6" x14ac:dyDescent="0.2">
      <c r="A247" s="705"/>
      <c r="F247" s="708"/>
    </row>
    <row r="248" spans="1:6" x14ac:dyDescent="0.2">
      <c r="A248" s="705"/>
      <c r="F248" s="708"/>
    </row>
    <row r="249" spans="1:6" x14ac:dyDescent="0.2">
      <c r="A249" s="705"/>
      <c r="F249" s="708"/>
    </row>
    <row r="250" spans="1:6" x14ac:dyDescent="0.2">
      <c r="A250" s="705"/>
      <c r="F250" s="708"/>
    </row>
    <row r="251" spans="1:6" x14ac:dyDescent="0.2">
      <c r="A251" s="705"/>
      <c r="F251" s="708"/>
    </row>
    <row r="252" spans="1:6" x14ac:dyDescent="0.2">
      <c r="A252" s="705"/>
      <c r="F252" s="708"/>
    </row>
    <row r="253" spans="1:6" x14ac:dyDescent="0.2">
      <c r="A253" s="705"/>
      <c r="F253" s="708"/>
    </row>
    <row r="254" spans="1:6" x14ac:dyDescent="0.2">
      <c r="A254" s="705"/>
      <c r="F254" s="708"/>
    </row>
    <row r="255" spans="1:6" x14ac:dyDescent="0.2">
      <c r="A255" s="705"/>
      <c r="F255" s="708"/>
    </row>
    <row r="256" spans="1:6" x14ac:dyDescent="0.2">
      <c r="A256" s="705"/>
      <c r="F256" s="708"/>
    </row>
    <row r="257" spans="1:6" x14ac:dyDescent="0.2">
      <c r="A257" s="705"/>
      <c r="F257" s="708"/>
    </row>
    <row r="258" spans="1:6" x14ac:dyDescent="0.2">
      <c r="A258" s="705"/>
      <c r="F258" s="708"/>
    </row>
    <row r="259" spans="1:6" x14ac:dyDescent="0.2">
      <c r="A259" s="705"/>
      <c r="F259" s="708"/>
    </row>
    <row r="260" spans="1:6" x14ac:dyDescent="0.2">
      <c r="A260" s="705"/>
      <c r="F260" s="708"/>
    </row>
    <row r="261" spans="1:6" x14ac:dyDescent="0.2">
      <c r="A261" s="705"/>
      <c r="F261" s="708"/>
    </row>
    <row r="262" spans="1:6" x14ac:dyDescent="0.2">
      <c r="A262" s="705"/>
      <c r="F262" s="708"/>
    </row>
    <row r="263" spans="1:6" x14ac:dyDescent="0.2">
      <c r="A263" s="705"/>
      <c r="F263" s="708"/>
    </row>
    <row r="264" spans="1:6" x14ac:dyDescent="0.2">
      <c r="A264" s="705"/>
      <c r="F264" s="708"/>
    </row>
    <row r="265" spans="1:6" x14ac:dyDescent="0.2">
      <c r="A265" s="705"/>
      <c r="F265" s="708"/>
    </row>
    <row r="266" spans="1:6" x14ac:dyDescent="0.2">
      <c r="A266" s="705"/>
      <c r="F266" s="708"/>
    </row>
    <row r="267" spans="1:6" x14ac:dyDescent="0.2">
      <c r="A267" s="705"/>
      <c r="F267" s="708"/>
    </row>
    <row r="268" spans="1:6" x14ac:dyDescent="0.2">
      <c r="A268" s="705"/>
      <c r="F268" s="708"/>
    </row>
    <row r="269" spans="1:6" x14ac:dyDescent="0.2">
      <c r="A269" s="705"/>
      <c r="F269" s="708"/>
    </row>
    <row r="270" spans="1:6" x14ac:dyDescent="0.2">
      <c r="A270" s="705"/>
      <c r="F270" s="708"/>
    </row>
    <row r="271" spans="1:6" x14ac:dyDescent="0.2">
      <c r="A271" s="705"/>
      <c r="F271" s="708"/>
    </row>
    <row r="272" spans="1:6" x14ac:dyDescent="0.2">
      <c r="A272" s="705"/>
      <c r="F272" s="708"/>
    </row>
    <row r="273" spans="1:6" x14ac:dyDescent="0.2">
      <c r="A273" s="705"/>
      <c r="F273" s="708"/>
    </row>
    <row r="274" spans="1:6" x14ac:dyDescent="0.2">
      <c r="A274" s="705"/>
      <c r="F274" s="708"/>
    </row>
  </sheetData>
  <mergeCells count="14">
    <mergeCell ref="A7:A12"/>
    <mergeCell ref="F7:F12"/>
    <mergeCell ref="A25:A30"/>
    <mergeCell ref="F25:F30"/>
    <mergeCell ref="B7:B12"/>
    <mergeCell ref="C8:C12"/>
    <mergeCell ref="D8:D12"/>
    <mergeCell ref="E8:E12"/>
    <mergeCell ref="C7:E7"/>
    <mergeCell ref="C25:E25"/>
    <mergeCell ref="B25:B30"/>
    <mergeCell ref="C26:C30"/>
    <mergeCell ref="D26:D30"/>
    <mergeCell ref="E26:E30"/>
  </mergeCells>
  <pageMargins left="2.0472440944881889" right="0.98425196850393704" top="0.78740157480314965" bottom="0.78740157480314965" header="0.51181102362204722" footer="0.51181102362204722"/>
  <pageSetup paperSize="9" scale="52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79998168889431442"/>
    <pageSetUpPr fitToPage="1"/>
  </sheetPr>
  <dimension ref="A1:X319"/>
  <sheetViews>
    <sheetView showGridLines="0" zoomScale="80" zoomScaleNormal="80" zoomScaleSheetLayoutView="110" workbookViewId="0">
      <pane xSplit="1" topLeftCell="B1" activePane="topRight" state="frozen"/>
      <selection activeCell="B13" sqref="B13"/>
      <selection pane="topRight" activeCell="B12" sqref="B12"/>
    </sheetView>
  </sheetViews>
  <sheetFormatPr defaultColWidth="8.85546875" defaultRowHeight="12.75" x14ac:dyDescent="0.2"/>
  <cols>
    <col min="1" max="1" width="54.42578125" style="691" customWidth="1"/>
    <col min="2" max="2" width="33.85546875" style="691" customWidth="1"/>
    <col min="3" max="3" width="32" style="691" customWidth="1"/>
    <col min="4" max="4" width="30.140625" style="691" customWidth="1"/>
    <col min="5" max="5" width="30.85546875" style="691" customWidth="1"/>
    <col min="6" max="6" width="46.85546875" style="981" customWidth="1"/>
    <col min="7" max="24" width="8.85546875" style="690"/>
    <col min="25" max="16384" width="8.85546875" style="691"/>
  </cols>
  <sheetData>
    <row r="1" spans="1:24" x14ac:dyDescent="0.2">
      <c r="A1" s="690"/>
      <c r="B1" s="690"/>
      <c r="C1" s="690"/>
      <c r="D1" s="690"/>
      <c r="E1" s="690"/>
      <c r="F1" s="955"/>
    </row>
    <row r="2" spans="1:24" s="911" customFormat="1" ht="16.5" customHeight="1" x14ac:dyDescent="0.3">
      <c r="A2" s="909" t="s">
        <v>528</v>
      </c>
      <c r="B2" s="910"/>
      <c r="C2" s="910"/>
      <c r="D2" s="910"/>
      <c r="E2" s="910"/>
      <c r="F2" s="956"/>
      <c r="G2" s="910"/>
      <c r="H2" s="910"/>
      <c r="I2" s="910"/>
      <c r="J2" s="910"/>
      <c r="K2" s="910"/>
      <c r="L2" s="910"/>
      <c r="M2" s="910"/>
      <c r="N2" s="910"/>
      <c r="O2" s="910"/>
      <c r="P2" s="910"/>
      <c r="Q2" s="910"/>
      <c r="R2" s="910"/>
      <c r="S2" s="910"/>
      <c r="T2" s="910"/>
      <c r="U2" s="910"/>
      <c r="V2" s="910"/>
      <c r="W2" s="910"/>
      <c r="X2" s="910"/>
    </row>
    <row r="3" spans="1:24" s="914" customFormat="1" ht="19.5" customHeight="1" x14ac:dyDescent="0.3">
      <c r="A3" s="957" t="s">
        <v>529</v>
      </c>
      <c r="B3" s="912"/>
      <c r="C3" s="913"/>
      <c r="D3" s="913"/>
      <c r="E3" s="913"/>
      <c r="F3" s="958"/>
      <c r="G3" s="913"/>
      <c r="H3" s="913"/>
      <c r="I3" s="913"/>
      <c r="J3" s="913"/>
      <c r="K3" s="913"/>
      <c r="L3" s="913"/>
      <c r="M3" s="913"/>
      <c r="N3" s="913"/>
      <c r="O3" s="913"/>
      <c r="P3" s="913"/>
      <c r="Q3" s="913"/>
      <c r="R3" s="913"/>
      <c r="S3" s="913"/>
      <c r="T3" s="913"/>
      <c r="U3" s="913"/>
      <c r="V3" s="913"/>
      <c r="W3" s="913"/>
      <c r="X3" s="913"/>
    </row>
    <row r="4" spans="1:24" s="694" customFormat="1" ht="12.95" customHeight="1" x14ac:dyDescent="0.2">
      <c r="A4" s="692"/>
      <c r="B4" s="692"/>
      <c r="C4" s="692"/>
      <c r="D4" s="692"/>
      <c r="E4" s="692"/>
      <c r="F4" s="959"/>
      <c r="G4" s="693"/>
      <c r="H4" s="693"/>
      <c r="I4" s="693"/>
      <c r="J4" s="693"/>
      <c r="K4" s="693"/>
      <c r="L4" s="693"/>
      <c r="M4" s="693"/>
      <c r="N4" s="693"/>
      <c r="O4" s="693"/>
      <c r="P4" s="693"/>
      <c r="Q4" s="693"/>
      <c r="R4" s="693"/>
      <c r="S4" s="693"/>
      <c r="T4" s="693"/>
      <c r="U4" s="693"/>
      <c r="V4" s="693"/>
      <c r="W4" s="693"/>
      <c r="X4" s="693"/>
    </row>
    <row r="5" spans="1:24" s="917" customFormat="1" ht="15" customHeight="1" x14ac:dyDescent="0.25">
      <c r="A5" s="915" t="s">
        <v>530</v>
      </c>
      <c r="B5" s="916"/>
      <c r="C5" s="916"/>
      <c r="D5" s="916"/>
      <c r="E5" s="916"/>
      <c r="F5" s="960" t="s">
        <v>531</v>
      </c>
      <c r="G5" s="916"/>
      <c r="H5" s="916"/>
      <c r="I5" s="916"/>
      <c r="J5" s="916"/>
      <c r="K5" s="916"/>
      <c r="L5" s="916"/>
      <c r="M5" s="916"/>
      <c r="N5" s="916"/>
      <c r="O5" s="916"/>
      <c r="P5" s="916"/>
      <c r="Q5" s="916"/>
      <c r="R5" s="916"/>
      <c r="S5" s="916"/>
      <c r="T5" s="916"/>
      <c r="U5" s="916"/>
      <c r="V5" s="916"/>
      <c r="W5" s="916"/>
      <c r="X5" s="916"/>
    </row>
    <row r="6" spans="1:24" s="918" customFormat="1" ht="15" customHeight="1" x14ac:dyDescent="0.2">
      <c r="A6" s="1090" t="s">
        <v>365</v>
      </c>
      <c r="B6" s="1068" t="s">
        <v>576</v>
      </c>
      <c r="C6" s="1071" t="s">
        <v>572</v>
      </c>
      <c r="D6" s="1072"/>
      <c r="E6" s="1073"/>
      <c r="F6" s="1093" t="s">
        <v>366</v>
      </c>
      <c r="G6" s="916"/>
      <c r="H6" s="916"/>
      <c r="I6" s="916"/>
      <c r="J6" s="916"/>
      <c r="K6" s="916"/>
      <c r="L6" s="916"/>
      <c r="M6" s="916"/>
      <c r="N6" s="916"/>
      <c r="O6" s="916"/>
      <c r="P6" s="916"/>
      <c r="Q6" s="916"/>
      <c r="R6" s="916"/>
      <c r="S6" s="916"/>
      <c r="T6" s="916"/>
      <c r="U6" s="916"/>
      <c r="V6" s="916"/>
      <c r="W6" s="916"/>
      <c r="X6" s="916"/>
    </row>
    <row r="7" spans="1:24" s="918" customFormat="1" ht="15" customHeight="1" x14ac:dyDescent="0.2">
      <c r="A7" s="1091"/>
      <c r="B7" s="1069"/>
      <c r="C7" s="1068" t="s">
        <v>577</v>
      </c>
      <c r="D7" s="1068" t="s">
        <v>578</v>
      </c>
      <c r="E7" s="1068" t="s">
        <v>579</v>
      </c>
      <c r="F7" s="1094"/>
      <c r="G7" s="916"/>
      <c r="H7" s="916"/>
      <c r="I7" s="916"/>
      <c r="J7" s="916"/>
      <c r="K7" s="916"/>
      <c r="L7" s="916"/>
      <c r="M7" s="916"/>
      <c r="N7" s="916"/>
      <c r="O7" s="916"/>
      <c r="P7" s="916"/>
      <c r="Q7" s="916"/>
      <c r="R7" s="916"/>
      <c r="S7" s="916"/>
      <c r="T7" s="916"/>
      <c r="U7" s="916"/>
      <c r="V7" s="916"/>
      <c r="W7" s="916"/>
      <c r="X7" s="916"/>
    </row>
    <row r="8" spans="1:24" s="918" customFormat="1" ht="15" customHeight="1" x14ac:dyDescent="0.2">
      <c r="A8" s="1091"/>
      <c r="B8" s="1069"/>
      <c r="C8" s="1069"/>
      <c r="D8" s="1069"/>
      <c r="E8" s="1069"/>
      <c r="F8" s="1094"/>
      <c r="G8" s="916"/>
      <c r="H8" s="916"/>
      <c r="I8" s="916"/>
      <c r="J8" s="916"/>
      <c r="K8" s="916"/>
      <c r="L8" s="916"/>
      <c r="M8" s="916"/>
      <c r="N8" s="916"/>
      <c r="O8" s="916"/>
      <c r="P8" s="916"/>
      <c r="Q8" s="916"/>
      <c r="R8" s="916"/>
      <c r="S8" s="916"/>
      <c r="T8" s="916"/>
      <c r="U8" s="916"/>
      <c r="V8" s="916"/>
      <c r="W8" s="916"/>
      <c r="X8" s="916"/>
    </row>
    <row r="9" spans="1:24" s="918" customFormat="1" ht="15" customHeight="1" x14ac:dyDescent="0.2">
      <c r="A9" s="1091"/>
      <c r="B9" s="1069"/>
      <c r="C9" s="1069"/>
      <c r="D9" s="1069"/>
      <c r="E9" s="1069"/>
      <c r="F9" s="1094"/>
      <c r="G9" s="916"/>
      <c r="H9" s="916"/>
      <c r="I9" s="916"/>
      <c r="J9" s="916"/>
      <c r="K9" s="916"/>
      <c r="L9" s="916"/>
      <c r="M9" s="916"/>
      <c r="N9" s="916"/>
      <c r="O9" s="916"/>
      <c r="P9" s="916"/>
      <c r="Q9" s="916"/>
      <c r="R9" s="916"/>
      <c r="S9" s="916"/>
      <c r="T9" s="916"/>
      <c r="U9" s="916"/>
      <c r="V9" s="916"/>
      <c r="W9" s="916"/>
      <c r="X9" s="916"/>
    </row>
    <row r="10" spans="1:24" s="918" customFormat="1" ht="15" customHeight="1" x14ac:dyDescent="0.2">
      <c r="A10" s="1091"/>
      <c r="B10" s="1069"/>
      <c r="C10" s="1069"/>
      <c r="D10" s="1069"/>
      <c r="E10" s="1069"/>
      <c r="F10" s="1094"/>
      <c r="G10" s="916"/>
      <c r="H10" s="916"/>
      <c r="I10" s="916"/>
      <c r="J10" s="916"/>
      <c r="K10" s="916"/>
      <c r="L10" s="916"/>
      <c r="M10" s="916"/>
      <c r="N10" s="916"/>
      <c r="O10" s="916"/>
      <c r="P10" s="916"/>
      <c r="Q10" s="916"/>
      <c r="R10" s="916"/>
      <c r="S10" s="916"/>
      <c r="T10" s="916"/>
      <c r="U10" s="916"/>
      <c r="V10" s="916"/>
      <c r="W10" s="916"/>
      <c r="X10" s="916"/>
    </row>
    <row r="11" spans="1:24" s="918" customFormat="1" ht="27.75" customHeight="1" x14ac:dyDescent="0.2">
      <c r="A11" s="1092"/>
      <c r="B11" s="1070"/>
      <c r="C11" s="1070"/>
      <c r="D11" s="1070"/>
      <c r="E11" s="1070"/>
      <c r="F11" s="1095"/>
      <c r="G11" s="916"/>
      <c r="H11" s="916"/>
      <c r="I11" s="916"/>
      <c r="J11" s="916"/>
      <c r="K11" s="916"/>
      <c r="L11" s="916"/>
      <c r="M11" s="916"/>
      <c r="N11" s="916"/>
      <c r="O11" s="916"/>
      <c r="P11" s="916"/>
      <c r="Q11" s="916"/>
      <c r="R11" s="916"/>
      <c r="S11" s="916"/>
      <c r="T11" s="916"/>
      <c r="U11" s="916"/>
      <c r="V11" s="916"/>
      <c r="W11" s="916"/>
      <c r="X11" s="916"/>
    </row>
    <row r="12" spans="1:24" s="918" customFormat="1" ht="15.95" customHeight="1" x14ac:dyDescent="0.2">
      <c r="A12" s="826" t="s">
        <v>210</v>
      </c>
      <c r="B12" s="919">
        <v>20117</v>
      </c>
      <c r="C12" s="919">
        <v>492</v>
      </c>
      <c r="D12" s="919">
        <v>24184</v>
      </c>
      <c r="E12" s="919">
        <v>-4558</v>
      </c>
      <c r="F12" s="961" t="s">
        <v>532</v>
      </c>
      <c r="G12" s="916"/>
      <c r="H12" s="916"/>
      <c r="I12" s="916"/>
      <c r="J12" s="916"/>
      <c r="K12" s="916"/>
      <c r="L12" s="916"/>
      <c r="M12" s="916"/>
      <c r="N12" s="916"/>
      <c r="O12" s="916"/>
      <c r="P12" s="916"/>
      <c r="Q12" s="916"/>
      <c r="R12" s="916"/>
      <c r="S12" s="916"/>
      <c r="T12" s="916"/>
      <c r="U12" s="916"/>
      <c r="V12" s="916"/>
      <c r="W12" s="916"/>
      <c r="X12" s="916"/>
    </row>
    <row r="13" spans="1:24" s="918" customFormat="1" ht="15.95" customHeight="1" x14ac:dyDescent="0.2">
      <c r="A13" s="920" t="s">
        <v>211</v>
      </c>
      <c r="B13" s="921"/>
      <c r="C13" s="922"/>
      <c r="D13" s="922"/>
      <c r="E13" s="922"/>
      <c r="F13" s="962" t="s">
        <v>533</v>
      </c>
      <c r="G13" s="916"/>
      <c r="H13" s="916"/>
      <c r="I13" s="916"/>
      <c r="J13" s="916"/>
      <c r="K13" s="916"/>
      <c r="L13" s="916"/>
      <c r="M13" s="916"/>
      <c r="N13" s="916"/>
      <c r="O13" s="916"/>
      <c r="P13" s="916"/>
      <c r="Q13" s="916"/>
      <c r="R13" s="916"/>
      <c r="S13" s="916"/>
      <c r="T13" s="916"/>
      <c r="U13" s="916"/>
      <c r="V13" s="916"/>
      <c r="W13" s="916"/>
      <c r="X13" s="916"/>
    </row>
    <row r="14" spans="1:24" s="925" customFormat="1" ht="15.95" customHeight="1" x14ac:dyDescent="0.2">
      <c r="A14" s="923" t="s">
        <v>534</v>
      </c>
      <c r="B14" s="887">
        <v>20037</v>
      </c>
      <c r="C14" s="924">
        <v>11248</v>
      </c>
      <c r="D14" s="924">
        <v>15958</v>
      </c>
      <c r="E14" s="924">
        <v>-2229</v>
      </c>
      <c r="F14" s="963" t="s">
        <v>535</v>
      </c>
      <c r="G14" s="916"/>
      <c r="H14" s="916"/>
      <c r="I14" s="916"/>
      <c r="J14" s="916"/>
      <c r="K14" s="916"/>
      <c r="L14" s="916"/>
      <c r="M14" s="916"/>
      <c r="N14" s="916"/>
      <c r="O14" s="916"/>
      <c r="P14" s="916"/>
      <c r="Q14" s="916"/>
      <c r="R14" s="916"/>
      <c r="S14" s="916"/>
      <c r="T14" s="916"/>
      <c r="U14" s="916"/>
      <c r="V14" s="916"/>
      <c r="W14" s="916"/>
      <c r="X14" s="916"/>
    </row>
    <row r="15" spans="1:24" s="925" customFormat="1" ht="15.95" customHeight="1" x14ac:dyDescent="0.2">
      <c r="A15" s="840" t="s">
        <v>536</v>
      </c>
      <c r="B15" s="897">
        <v>246</v>
      </c>
      <c r="C15" s="879"/>
      <c r="D15" s="879">
        <v>246</v>
      </c>
      <c r="E15" s="879"/>
      <c r="F15" s="964" t="s">
        <v>537</v>
      </c>
      <c r="G15" s="916"/>
      <c r="H15" s="916"/>
      <c r="I15" s="916"/>
      <c r="J15" s="916"/>
      <c r="K15" s="916"/>
      <c r="L15" s="916"/>
      <c r="M15" s="916"/>
      <c r="N15" s="916"/>
      <c r="O15" s="916"/>
      <c r="P15" s="916"/>
      <c r="Q15" s="916"/>
      <c r="R15" s="916"/>
      <c r="S15" s="916"/>
      <c r="T15" s="916"/>
      <c r="U15" s="916"/>
      <c r="V15" s="916"/>
      <c r="W15" s="916"/>
      <c r="X15" s="916"/>
    </row>
    <row r="16" spans="1:24" s="925" customFormat="1" ht="15.95" customHeight="1" x14ac:dyDescent="0.2">
      <c r="A16" s="926" t="s">
        <v>538</v>
      </c>
      <c r="B16" s="846">
        <v>21959</v>
      </c>
      <c r="C16" s="881">
        <v>11229</v>
      </c>
      <c r="D16" s="881">
        <v>15670</v>
      </c>
      <c r="E16" s="881"/>
      <c r="F16" s="965" t="s">
        <v>539</v>
      </c>
      <c r="G16" s="916"/>
      <c r="H16" s="916"/>
      <c r="I16" s="916"/>
      <c r="J16" s="916"/>
      <c r="K16" s="916"/>
      <c r="L16" s="916"/>
      <c r="M16" s="916"/>
      <c r="N16" s="916"/>
      <c r="O16" s="916"/>
      <c r="P16" s="916"/>
      <c r="Q16" s="916"/>
      <c r="R16" s="916"/>
      <c r="S16" s="916"/>
      <c r="T16" s="916"/>
      <c r="U16" s="916"/>
      <c r="V16" s="916"/>
      <c r="W16" s="916"/>
      <c r="X16" s="916"/>
    </row>
    <row r="17" spans="1:24" s="925" customFormat="1" ht="15.95" customHeight="1" x14ac:dyDescent="0.2">
      <c r="A17" s="840" t="s">
        <v>540</v>
      </c>
      <c r="B17" s="897">
        <v>-2168</v>
      </c>
      <c r="C17" s="879">
        <v>19</v>
      </c>
      <c r="D17" s="879">
        <v>42</v>
      </c>
      <c r="E17" s="879">
        <v>-2229</v>
      </c>
      <c r="F17" s="964" t="s">
        <v>541</v>
      </c>
      <c r="G17" s="916"/>
      <c r="H17" s="916"/>
      <c r="I17" s="916"/>
      <c r="J17" s="916"/>
      <c r="K17" s="916"/>
      <c r="L17" s="916"/>
      <c r="M17" s="916"/>
      <c r="N17" s="916"/>
      <c r="O17" s="916"/>
      <c r="P17" s="916"/>
      <c r="Q17" s="916"/>
      <c r="R17" s="916"/>
      <c r="S17" s="916"/>
      <c r="T17" s="916"/>
      <c r="U17" s="916"/>
      <c r="V17" s="916"/>
      <c r="W17" s="916"/>
      <c r="X17" s="916"/>
    </row>
    <row r="18" spans="1:24" s="918" customFormat="1" ht="15.95" customHeight="1" x14ac:dyDescent="0.2">
      <c r="A18" s="923" t="s">
        <v>542</v>
      </c>
      <c r="B18" s="887"/>
      <c r="C18" s="924"/>
      <c r="D18" s="924"/>
      <c r="E18" s="924"/>
      <c r="F18" s="963" t="s">
        <v>543</v>
      </c>
      <c r="G18" s="916"/>
      <c r="H18" s="916"/>
      <c r="I18" s="916"/>
      <c r="J18" s="916"/>
      <c r="K18" s="916"/>
      <c r="L18" s="916"/>
      <c r="M18" s="916"/>
      <c r="N18" s="916"/>
      <c r="O18" s="916"/>
      <c r="P18" s="916"/>
      <c r="Q18" s="916"/>
      <c r="R18" s="916"/>
      <c r="S18" s="916"/>
      <c r="T18" s="916"/>
      <c r="U18" s="916"/>
      <c r="V18" s="916"/>
      <c r="W18" s="916"/>
      <c r="X18" s="916"/>
    </row>
    <row r="19" spans="1:24" s="918" customFormat="1" ht="15.95" customHeight="1" x14ac:dyDescent="0.2">
      <c r="A19" s="840" t="s">
        <v>544</v>
      </c>
      <c r="B19" s="897"/>
      <c r="C19" s="879"/>
      <c r="D19" s="879"/>
      <c r="E19" s="879"/>
      <c r="F19" s="964" t="s">
        <v>545</v>
      </c>
      <c r="G19" s="916"/>
      <c r="H19" s="916"/>
      <c r="I19" s="916"/>
      <c r="J19" s="916"/>
      <c r="K19" s="916"/>
      <c r="L19" s="916"/>
      <c r="M19" s="916"/>
      <c r="N19" s="916"/>
      <c r="O19" s="916"/>
      <c r="P19" s="916"/>
      <c r="Q19" s="916"/>
      <c r="R19" s="916"/>
      <c r="S19" s="916"/>
      <c r="T19" s="916"/>
      <c r="U19" s="916"/>
      <c r="V19" s="916"/>
      <c r="W19" s="916"/>
      <c r="X19" s="916"/>
    </row>
    <row r="20" spans="1:24" s="918" customFormat="1" ht="15.95" customHeight="1" x14ac:dyDescent="0.2">
      <c r="A20" s="926" t="s">
        <v>218</v>
      </c>
      <c r="B20" s="846"/>
      <c r="C20" s="881"/>
      <c r="D20" s="881"/>
      <c r="E20" s="881"/>
      <c r="F20" s="965" t="s">
        <v>546</v>
      </c>
      <c r="G20" s="916"/>
      <c r="H20" s="916"/>
      <c r="I20" s="916"/>
      <c r="J20" s="916"/>
      <c r="K20" s="916"/>
      <c r="L20" s="916"/>
      <c r="M20" s="916"/>
      <c r="N20" s="916"/>
      <c r="O20" s="916"/>
      <c r="P20" s="916"/>
      <c r="Q20" s="916"/>
      <c r="R20" s="916"/>
      <c r="S20" s="916"/>
      <c r="T20" s="916"/>
      <c r="U20" s="916"/>
      <c r="V20" s="916"/>
      <c r="W20" s="916"/>
      <c r="X20" s="916"/>
    </row>
    <row r="21" spans="1:24" s="918" customFormat="1" ht="15.95" customHeight="1" x14ac:dyDescent="0.2">
      <c r="A21" s="840" t="s">
        <v>219</v>
      </c>
      <c r="B21" s="927"/>
      <c r="C21" s="840"/>
      <c r="D21" s="840"/>
      <c r="E21" s="840"/>
      <c r="F21" s="964" t="s">
        <v>547</v>
      </c>
      <c r="G21" s="916"/>
      <c r="H21" s="916"/>
      <c r="I21" s="916"/>
      <c r="J21" s="916"/>
      <c r="K21" s="916"/>
      <c r="L21" s="916"/>
      <c r="M21" s="916"/>
      <c r="N21" s="916"/>
      <c r="O21" s="916"/>
      <c r="P21" s="916"/>
      <c r="Q21" s="916"/>
      <c r="R21" s="916"/>
      <c r="S21" s="916"/>
      <c r="T21" s="916"/>
      <c r="U21" s="916"/>
      <c r="V21" s="916"/>
      <c r="W21" s="916"/>
      <c r="X21" s="916"/>
    </row>
    <row r="22" spans="1:24" s="918" customFormat="1" ht="15.95" customHeight="1" x14ac:dyDescent="0.2">
      <c r="A22" s="926" t="s">
        <v>548</v>
      </c>
      <c r="B22" s="846"/>
      <c r="C22" s="881"/>
      <c r="D22" s="881"/>
      <c r="E22" s="881"/>
      <c r="F22" s="966" t="s">
        <v>549</v>
      </c>
      <c r="G22" s="916"/>
      <c r="H22" s="916"/>
      <c r="I22" s="916"/>
      <c r="J22" s="916"/>
      <c r="K22" s="916"/>
      <c r="L22" s="916"/>
      <c r="M22" s="916"/>
      <c r="N22" s="916"/>
      <c r="O22" s="916"/>
      <c r="P22" s="916"/>
      <c r="Q22" s="916"/>
      <c r="R22" s="916"/>
      <c r="S22" s="916"/>
      <c r="T22" s="916"/>
      <c r="U22" s="916"/>
      <c r="V22" s="916"/>
      <c r="W22" s="916"/>
      <c r="X22" s="916"/>
    </row>
    <row r="23" spans="1:24" s="918" customFormat="1" ht="15.95" customHeight="1" x14ac:dyDescent="0.2">
      <c r="A23" s="840" t="s">
        <v>550</v>
      </c>
      <c r="B23" s="897"/>
      <c r="C23" s="879"/>
      <c r="D23" s="879"/>
      <c r="E23" s="879"/>
      <c r="F23" s="964" t="s">
        <v>551</v>
      </c>
      <c r="G23" s="916"/>
      <c r="H23" s="916"/>
      <c r="I23" s="916"/>
      <c r="J23" s="916"/>
      <c r="K23" s="916"/>
      <c r="L23" s="916"/>
      <c r="M23" s="916"/>
      <c r="N23" s="916"/>
      <c r="O23" s="916"/>
      <c r="P23" s="916"/>
      <c r="Q23" s="916"/>
      <c r="R23" s="916"/>
      <c r="S23" s="916"/>
      <c r="T23" s="916"/>
      <c r="U23" s="916"/>
      <c r="V23" s="916"/>
      <c r="W23" s="916"/>
      <c r="X23" s="916"/>
    </row>
    <row r="24" spans="1:24" s="918" customFormat="1" ht="15.95" customHeight="1" x14ac:dyDescent="0.2">
      <c r="A24" s="813" t="s">
        <v>552</v>
      </c>
      <c r="B24" s="928"/>
      <c r="C24" s="929"/>
      <c r="D24" s="929"/>
      <c r="E24" s="929"/>
      <c r="F24" s="967"/>
      <c r="G24" s="916"/>
      <c r="H24" s="916"/>
      <c r="I24" s="916"/>
      <c r="J24" s="916"/>
      <c r="K24" s="916"/>
      <c r="L24" s="916"/>
      <c r="M24" s="916"/>
      <c r="N24" s="916"/>
      <c r="O24" s="916"/>
      <c r="P24" s="916"/>
      <c r="Q24" s="916"/>
      <c r="R24" s="916"/>
      <c r="S24" s="916"/>
      <c r="T24" s="916"/>
      <c r="U24" s="916"/>
      <c r="V24" s="916"/>
      <c r="W24" s="916"/>
      <c r="X24" s="916"/>
    </row>
    <row r="25" spans="1:24" s="918" customFormat="1" ht="15.95" customHeight="1" x14ac:dyDescent="0.2">
      <c r="A25" s="930" t="s">
        <v>553</v>
      </c>
      <c r="B25" s="931"/>
      <c r="C25" s="932"/>
      <c r="D25" s="932"/>
      <c r="E25" s="932"/>
      <c r="F25" s="968" t="s">
        <v>554</v>
      </c>
      <c r="G25" s="916"/>
      <c r="H25" s="916"/>
      <c r="I25" s="916"/>
      <c r="J25" s="916"/>
      <c r="K25" s="916"/>
      <c r="L25" s="916"/>
      <c r="M25" s="916"/>
      <c r="N25" s="916"/>
      <c r="O25" s="916"/>
      <c r="P25" s="916"/>
      <c r="Q25" s="916"/>
      <c r="R25" s="916"/>
      <c r="S25" s="916"/>
      <c r="T25" s="916"/>
      <c r="U25" s="916"/>
      <c r="V25" s="916"/>
      <c r="W25" s="916"/>
      <c r="X25" s="916"/>
    </row>
    <row r="26" spans="1:24" s="917" customFormat="1" ht="15.95" customHeight="1" x14ac:dyDescent="0.25">
      <c r="A26" s="697"/>
      <c r="B26" s="726"/>
      <c r="C26" s="726"/>
      <c r="D26" s="726"/>
      <c r="E26" s="726"/>
      <c r="F26" s="969"/>
      <c r="G26" s="916"/>
      <c r="H26" s="916"/>
      <c r="I26" s="916"/>
      <c r="J26" s="916"/>
      <c r="K26" s="916"/>
      <c r="L26" s="916"/>
      <c r="M26" s="916"/>
      <c r="N26" s="916"/>
      <c r="O26" s="916"/>
      <c r="P26" s="916"/>
      <c r="Q26" s="916"/>
      <c r="R26" s="916"/>
      <c r="S26" s="916"/>
      <c r="T26" s="916"/>
      <c r="U26" s="916"/>
      <c r="V26" s="916"/>
      <c r="W26" s="916"/>
      <c r="X26" s="916"/>
    </row>
    <row r="27" spans="1:24" s="917" customFormat="1" ht="15.95" customHeight="1" x14ac:dyDescent="0.25">
      <c r="A27" s="697" t="s">
        <v>555</v>
      </c>
      <c r="B27" s="726"/>
      <c r="C27" s="726"/>
      <c r="D27" s="726"/>
      <c r="E27" s="726"/>
      <c r="F27" s="969" t="s">
        <v>556</v>
      </c>
      <c r="G27" s="916"/>
      <c r="H27" s="916"/>
      <c r="I27" s="916"/>
      <c r="J27" s="916"/>
      <c r="K27" s="916"/>
      <c r="L27" s="916"/>
      <c r="M27" s="916"/>
      <c r="N27" s="916"/>
      <c r="O27" s="916"/>
      <c r="P27" s="916"/>
      <c r="Q27" s="916"/>
      <c r="R27" s="916"/>
      <c r="S27" s="916"/>
      <c r="T27" s="916"/>
      <c r="U27" s="916"/>
      <c r="V27" s="916"/>
      <c r="W27" s="916"/>
      <c r="X27" s="916"/>
    </row>
    <row r="28" spans="1:24" s="917" customFormat="1" ht="15.95" customHeight="1" x14ac:dyDescent="0.2">
      <c r="A28" s="1090" t="s">
        <v>365</v>
      </c>
      <c r="B28" s="1068" t="s">
        <v>576</v>
      </c>
      <c r="C28" s="1071" t="s">
        <v>572</v>
      </c>
      <c r="D28" s="1072"/>
      <c r="E28" s="1073"/>
      <c r="F28" s="1093" t="s">
        <v>366</v>
      </c>
      <c r="G28" s="916"/>
      <c r="H28" s="916"/>
      <c r="I28" s="916"/>
      <c r="J28" s="916"/>
      <c r="K28" s="916"/>
      <c r="L28" s="916"/>
      <c r="M28" s="916"/>
      <c r="N28" s="916"/>
      <c r="O28" s="916"/>
      <c r="P28" s="916"/>
      <c r="Q28" s="916"/>
      <c r="R28" s="916"/>
      <c r="S28" s="916"/>
      <c r="T28" s="916"/>
      <c r="U28" s="916"/>
      <c r="V28" s="916"/>
      <c r="W28" s="916"/>
      <c r="X28" s="916"/>
    </row>
    <row r="29" spans="1:24" s="918" customFormat="1" ht="15.95" customHeight="1" x14ac:dyDescent="0.2">
      <c r="A29" s="1091"/>
      <c r="B29" s="1069"/>
      <c r="C29" s="1068" t="s">
        <v>577</v>
      </c>
      <c r="D29" s="1068" t="s">
        <v>578</v>
      </c>
      <c r="E29" s="1068" t="s">
        <v>579</v>
      </c>
      <c r="F29" s="1094"/>
      <c r="G29" s="916"/>
      <c r="H29" s="916"/>
      <c r="I29" s="916"/>
      <c r="J29" s="916"/>
      <c r="K29" s="916"/>
      <c r="L29" s="916"/>
      <c r="M29" s="916"/>
      <c r="N29" s="916"/>
      <c r="O29" s="916"/>
      <c r="P29" s="916"/>
      <c r="Q29" s="916"/>
      <c r="R29" s="916"/>
      <c r="S29" s="916"/>
      <c r="T29" s="916"/>
      <c r="U29" s="916"/>
      <c r="V29" s="916"/>
      <c r="W29" s="916"/>
      <c r="X29" s="916"/>
    </row>
    <row r="30" spans="1:24" s="918" customFormat="1" ht="15.95" customHeight="1" x14ac:dyDescent="0.2">
      <c r="A30" s="1091"/>
      <c r="B30" s="1069"/>
      <c r="C30" s="1069"/>
      <c r="D30" s="1069"/>
      <c r="E30" s="1069"/>
      <c r="F30" s="1094"/>
      <c r="G30" s="916"/>
      <c r="H30" s="916"/>
      <c r="I30" s="916"/>
      <c r="J30" s="916"/>
      <c r="K30" s="916"/>
      <c r="L30" s="916"/>
      <c r="M30" s="916"/>
      <c r="N30" s="916"/>
      <c r="O30" s="916"/>
      <c r="P30" s="916"/>
      <c r="Q30" s="916"/>
      <c r="R30" s="916"/>
      <c r="S30" s="916"/>
      <c r="T30" s="916"/>
      <c r="U30" s="916"/>
      <c r="V30" s="916"/>
      <c r="W30" s="916"/>
      <c r="X30" s="916"/>
    </row>
    <row r="31" spans="1:24" s="918" customFormat="1" ht="15.95" customHeight="1" x14ac:dyDescent="0.2">
      <c r="A31" s="1091"/>
      <c r="B31" s="1069"/>
      <c r="C31" s="1069"/>
      <c r="D31" s="1069"/>
      <c r="E31" s="1069"/>
      <c r="F31" s="1094"/>
      <c r="G31" s="916"/>
      <c r="H31" s="916"/>
      <c r="I31" s="916"/>
      <c r="J31" s="916"/>
      <c r="K31" s="916"/>
      <c r="L31" s="916"/>
      <c r="M31" s="916"/>
      <c r="N31" s="916"/>
      <c r="O31" s="916"/>
      <c r="P31" s="916"/>
      <c r="Q31" s="916"/>
      <c r="R31" s="916"/>
      <c r="S31" s="916"/>
      <c r="T31" s="916"/>
      <c r="U31" s="916"/>
      <c r="V31" s="916"/>
      <c r="W31" s="916"/>
      <c r="X31" s="916"/>
    </row>
    <row r="32" spans="1:24" s="918" customFormat="1" ht="15.95" customHeight="1" x14ac:dyDescent="0.2">
      <c r="A32" s="1091"/>
      <c r="B32" s="1069"/>
      <c r="C32" s="1069"/>
      <c r="D32" s="1069"/>
      <c r="E32" s="1069"/>
      <c r="F32" s="1094"/>
      <c r="G32" s="916"/>
      <c r="H32" s="916"/>
      <c r="I32" s="916"/>
      <c r="J32" s="916"/>
      <c r="K32" s="916"/>
      <c r="L32" s="916"/>
      <c r="M32" s="916"/>
      <c r="N32" s="916"/>
      <c r="O32" s="916"/>
      <c r="P32" s="916"/>
      <c r="Q32" s="916"/>
      <c r="R32" s="916"/>
      <c r="S32" s="916"/>
      <c r="T32" s="916"/>
      <c r="U32" s="916"/>
      <c r="V32" s="916"/>
      <c r="W32" s="916"/>
      <c r="X32" s="916"/>
    </row>
    <row r="33" spans="1:24" s="918" customFormat="1" ht="15.95" customHeight="1" x14ac:dyDescent="0.2">
      <c r="A33" s="1092"/>
      <c r="B33" s="1070"/>
      <c r="C33" s="1070"/>
      <c r="D33" s="1070"/>
      <c r="E33" s="1070"/>
      <c r="F33" s="1095"/>
      <c r="G33" s="916"/>
      <c r="H33" s="916"/>
      <c r="I33" s="916"/>
      <c r="J33" s="916"/>
      <c r="K33" s="916"/>
      <c r="L33" s="916"/>
      <c r="M33" s="916"/>
      <c r="N33" s="916"/>
      <c r="O33" s="916"/>
      <c r="P33" s="916"/>
      <c r="Q33" s="916"/>
      <c r="R33" s="916"/>
      <c r="S33" s="916"/>
      <c r="T33" s="916"/>
      <c r="U33" s="916"/>
      <c r="V33" s="916"/>
      <c r="W33" s="916"/>
      <c r="X33" s="916"/>
    </row>
    <row r="34" spans="1:24" s="918" customFormat="1" ht="15.95" customHeight="1" x14ac:dyDescent="0.2">
      <c r="A34" s="826" t="s">
        <v>210</v>
      </c>
      <c r="B34" s="933"/>
      <c r="C34" s="933"/>
      <c r="D34" s="933"/>
      <c r="E34" s="934"/>
      <c r="F34" s="970" t="s">
        <v>532</v>
      </c>
      <c r="G34" s="916"/>
      <c r="H34" s="916"/>
      <c r="I34" s="916"/>
      <c r="J34" s="916"/>
      <c r="K34" s="916"/>
      <c r="L34" s="916"/>
      <c r="M34" s="916"/>
      <c r="N34" s="916"/>
      <c r="O34" s="916"/>
      <c r="P34" s="916"/>
      <c r="Q34" s="916"/>
      <c r="R34" s="916"/>
      <c r="S34" s="916"/>
      <c r="T34" s="916"/>
      <c r="U34" s="916"/>
      <c r="V34" s="916"/>
      <c r="W34" s="916"/>
      <c r="X34" s="916"/>
    </row>
    <row r="35" spans="1:24" s="918" customFormat="1" ht="15.95" customHeight="1" x14ac:dyDescent="0.2">
      <c r="A35" s="920" t="s">
        <v>211</v>
      </c>
      <c r="B35" s="921"/>
      <c r="C35" s="922"/>
      <c r="D35" s="922"/>
      <c r="E35" s="828"/>
      <c r="F35" s="971" t="s">
        <v>533</v>
      </c>
      <c r="G35" s="916"/>
      <c r="H35" s="916"/>
      <c r="I35" s="916"/>
      <c r="J35" s="916"/>
      <c r="K35" s="916"/>
      <c r="L35" s="916"/>
      <c r="M35" s="916"/>
      <c r="N35" s="916"/>
      <c r="O35" s="916"/>
      <c r="P35" s="916"/>
      <c r="Q35" s="916"/>
      <c r="R35" s="916"/>
      <c r="S35" s="916"/>
      <c r="T35" s="916"/>
      <c r="U35" s="916"/>
      <c r="V35" s="916"/>
      <c r="W35" s="916"/>
      <c r="X35" s="916"/>
    </row>
    <row r="36" spans="1:24" s="925" customFormat="1" ht="15.95" customHeight="1" x14ac:dyDescent="0.2">
      <c r="A36" s="923" t="s">
        <v>557</v>
      </c>
      <c r="B36" s="887">
        <v>10735</v>
      </c>
      <c r="C36" s="924">
        <v>11423</v>
      </c>
      <c r="D36" s="924">
        <v>3600</v>
      </c>
      <c r="E36" s="872">
        <v>652</v>
      </c>
      <c r="F36" s="972" t="s">
        <v>558</v>
      </c>
      <c r="G36" s="916"/>
      <c r="H36" s="916"/>
      <c r="I36" s="916"/>
      <c r="J36" s="916"/>
      <c r="K36" s="916"/>
      <c r="L36" s="916"/>
      <c r="M36" s="916"/>
      <c r="N36" s="916"/>
      <c r="O36" s="916"/>
      <c r="P36" s="916"/>
      <c r="Q36" s="916"/>
      <c r="R36" s="916"/>
      <c r="S36" s="916"/>
      <c r="T36" s="916"/>
      <c r="U36" s="916"/>
      <c r="V36" s="916"/>
      <c r="W36" s="916"/>
      <c r="X36" s="916"/>
    </row>
    <row r="37" spans="1:24" s="925" customFormat="1" ht="15.95" customHeight="1" x14ac:dyDescent="0.2">
      <c r="A37" s="840" t="s">
        <v>559</v>
      </c>
      <c r="B37" s="897"/>
      <c r="C37" s="879"/>
      <c r="D37" s="879"/>
      <c r="E37" s="830"/>
      <c r="F37" s="973" t="s">
        <v>560</v>
      </c>
      <c r="G37" s="916"/>
      <c r="H37" s="916"/>
      <c r="I37" s="916"/>
      <c r="J37" s="916"/>
      <c r="K37" s="916"/>
      <c r="L37" s="916"/>
      <c r="M37" s="916"/>
      <c r="N37" s="916"/>
      <c r="O37" s="916"/>
      <c r="P37" s="916"/>
      <c r="Q37" s="916"/>
      <c r="R37" s="916"/>
      <c r="S37" s="916"/>
      <c r="T37" s="916"/>
      <c r="U37" s="916"/>
      <c r="V37" s="916"/>
      <c r="W37" s="916"/>
      <c r="X37" s="916"/>
    </row>
    <row r="38" spans="1:24" s="925" customFormat="1" ht="15.95" customHeight="1" x14ac:dyDescent="0.2">
      <c r="A38" s="926" t="s">
        <v>561</v>
      </c>
      <c r="B38" s="846">
        <v>5307</v>
      </c>
      <c r="C38" s="881">
        <v>7024</v>
      </c>
      <c r="D38" s="881">
        <v>2861</v>
      </c>
      <c r="E38" s="829">
        <v>362</v>
      </c>
      <c r="F38" s="974" t="s">
        <v>562</v>
      </c>
      <c r="G38" s="916"/>
      <c r="H38" s="916"/>
      <c r="I38" s="916"/>
      <c r="J38" s="916"/>
      <c r="K38" s="916"/>
      <c r="L38" s="916"/>
      <c r="M38" s="916"/>
      <c r="N38" s="916"/>
      <c r="O38" s="916"/>
      <c r="P38" s="916"/>
      <c r="Q38" s="916"/>
      <c r="R38" s="916"/>
      <c r="S38" s="916"/>
      <c r="T38" s="916"/>
      <c r="U38" s="916"/>
      <c r="V38" s="916"/>
      <c r="W38" s="916"/>
      <c r="X38" s="916"/>
    </row>
    <row r="39" spans="1:24" s="925" customFormat="1" ht="15.95" customHeight="1" x14ac:dyDescent="0.2">
      <c r="A39" s="840" t="s">
        <v>563</v>
      </c>
      <c r="B39" s="897">
        <v>5428</v>
      </c>
      <c r="C39" s="879">
        <v>4399</v>
      </c>
      <c r="D39" s="879">
        <v>739</v>
      </c>
      <c r="E39" s="830">
        <v>290</v>
      </c>
      <c r="F39" s="973" t="s">
        <v>564</v>
      </c>
      <c r="G39" s="916"/>
      <c r="H39" s="916"/>
      <c r="I39" s="916"/>
      <c r="J39" s="916"/>
      <c r="K39" s="916"/>
      <c r="L39" s="916"/>
      <c r="M39" s="916"/>
      <c r="N39" s="916"/>
      <c r="O39" s="916"/>
      <c r="P39" s="916"/>
      <c r="Q39" s="916"/>
      <c r="R39" s="916"/>
      <c r="S39" s="916"/>
      <c r="T39" s="916"/>
      <c r="U39" s="916"/>
      <c r="V39" s="916"/>
      <c r="W39" s="916"/>
      <c r="X39" s="916"/>
    </row>
    <row r="40" spans="1:24" s="918" customFormat="1" ht="15.95" customHeight="1" x14ac:dyDescent="0.2">
      <c r="A40" s="923" t="s">
        <v>542</v>
      </c>
      <c r="B40" s="887">
        <v>82458</v>
      </c>
      <c r="C40" s="924">
        <v>42162</v>
      </c>
      <c r="D40" s="924">
        <v>39853</v>
      </c>
      <c r="E40" s="872">
        <v>443</v>
      </c>
      <c r="F40" s="972" t="s">
        <v>543</v>
      </c>
      <c r="G40" s="916"/>
      <c r="H40" s="916"/>
      <c r="I40" s="916"/>
      <c r="J40" s="916"/>
      <c r="K40" s="916"/>
      <c r="L40" s="916"/>
      <c r="M40" s="916"/>
      <c r="N40" s="916"/>
      <c r="O40" s="916"/>
      <c r="P40" s="916"/>
      <c r="Q40" s="916"/>
      <c r="R40" s="916"/>
      <c r="S40" s="916"/>
      <c r="T40" s="916"/>
      <c r="U40" s="916"/>
      <c r="V40" s="916"/>
      <c r="W40" s="916"/>
      <c r="X40" s="916"/>
    </row>
    <row r="41" spans="1:24" s="918" customFormat="1" ht="15.95" customHeight="1" x14ac:dyDescent="0.2">
      <c r="A41" s="840" t="s">
        <v>544</v>
      </c>
      <c r="B41" s="897">
        <v>81505</v>
      </c>
      <c r="C41" s="879">
        <v>41228</v>
      </c>
      <c r="D41" s="879">
        <v>39831</v>
      </c>
      <c r="E41" s="830">
        <v>446</v>
      </c>
      <c r="F41" s="973" t="s">
        <v>545</v>
      </c>
      <c r="G41" s="916"/>
      <c r="H41" s="916"/>
      <c r="I41" s="916"/>
      <c r="J41" s="916"/>
      <c r="K41" s="916"/>
      <c r="L41" s="916"/>
      <c r="M41" s="916"/>
      <c r="N41" s="916"/>
      <c r="O41" s="916"/>
      <c r="P41" s="916"/>
      <c r="Q41" s="916"/>
      <c r="R41" s="916"/>
      <c r="S41" s="916"/>
      <c r="T41" s="916"/>
      <c r="U41" s="916"/>
      <c r="V41" s="916"/>
      <c r="W41" s="916"/>
      <c r="X41" s="916"/>
    </row>
    <row r="42" spans="1:24" s="918" customFormat="1" ht="15.95" customHeight="1" x14ac:dyDescent="0.2">
      <c r="A42" s="926" t="s">
        <v>218</v>
      </c>
      <c r="B42" s="846"/>
      <c r="C42" s="881"/>
      <c r="D42" s="881"/>
      <c r="E42" s="829"/>
      <c r="F42" s="974" t="s">
        <v>546</v>
      </c>
      <c r="G42" s="916"/>
      <c r="H42" s="916"/>
      <c r="I42" s="916"/>
      <c r="J42" s="916"/>
      <c r="K42" s="916"/>
      <c r="L42" s="916"/>
      <c r="M42" s="916"/>
      <c r="N42" s="916"/>
      <c r="O42" s="916"/>
      <c r="P42" s="916"/>
      <c r="Q42" s="916"/>
      <c r="R42" s="916"/>
      <c r="S42" s="916"/>
      <c r="T42" s="916"/>
      <c r="U42" s="916"/>
      <c r="V42" s="916"/>
      <c r="W42" s="916"/>
      <c r="X42" s="916"/>
    </row>
    <row r="43" spans="1:24" s="925" customFormat="1" ht="15.95" customHeight="1" x14ac:dyDescent="0.2">
      <c r="A43" s="840" t="s">
        <v>219</v>
      </c>
      <c r="B43" s="897">
        <v>74248</v>
      </c>
      <c r="C43" s="879">
        <v>34670</v>
      </c>
      <c r="D43" s="879">
        <v>39377</v>
      </c>
      <c r="E43" s="830">
        <v>201</v>
      </c>
      <c r="F43" s="973" t="s">
        <v>547</v>
      </c>
      <c r="G43" s="916"/>
      <c r="H43" s="916"/>
      <c r="I43" s="916"/>
      <c r="J43" s="916"/>
      <c r="K43" s="916"/>
      <c r="L43" s="916"/>
      <c r="M43" s="916"/>
      <c r="N43" s="916"/>
      <c r="O43" s="916"/>
      <c r="P43" s="916"/>
      <c r="Q43" s="916"/>
      <c r="R43" s="916"/>
      <c r="S43" s="916"/>
      <c r="T43" s="916"/>
      <c r="U43" s="916"/>
      <c r="V43" s="916"/>
      <c r="W43" s="916"/>
      <c r="X43" s="916"/>
    </row>
    <row r="44" spans="1:24" s="918" customFormat="1" ht="15.95" customHeight="1" x14ac:dyDescent="0.2">
      <c r="A44" s="926" t="s">
        <v>548</v>
      </c>
      <c r="B44" s="846">
        <v>7257</v>
      </c>
      <c r="C44" s="881">
        <v>6558</v>
      </c>
      <c r="D44" s="881">
        <v>454</v>
      </c>
      <c r="E44" s="829">
        <v>245</v>
      </c>
      <c r="F44" s="975" t="s">
        <v>549</v>
      </c>
      <c r="G44" s="916"/>
      <c r="H44" s="916"/>
      <c r="I44" s="916"/>
      <c r="J44" s="916"/>
      <c r="K44" s="916"/>
      <c r="L44" s="916"/>
      <c r="M44" s="916"/>
      <c r="N44" s="916"/>
      <c r="O44" s="916"/>
      <c r="P44" s="916"/>
      <c r="Q44" s="916"/>
      <c r="R44" s="916"/>
      <c r="S44" s="916"/>
      <c r="T44" s="916"/>
      <c r="U44" s="916"/>
      <c r="V44" s="916"/>
      <c r="W44" s="916"/>
      <c r="X44" s="916"/>
    </row>
    <row r="45" spans="1:24" s="925" customFormat="1" ht="15.95" customHeight="1" x14ac:dyDescent="0.2">
      <c r="A45" s="840" t="s">
        <v>550</v>
      </c>
      <c r="B45" s="897">
        <v>456</v>
      </c>
      <c r="C45" s="879">
        <v>534</v>
      </c>
      <c r="D45" s="879">
        <v>-75</v>
      </c>
      <c r="E45" s="830">
        <v>-3</v>
      </c>
      <c r="F45" s="973" t="s">
        <v>551</v>
      </c>
      <c r="G45" s="916"/>
      <c r="H45" s="916"/>
      <c r="I45" s="916"/>
      <c r="J45" s="916"/>
      <c r="K45" s="916"/>
      <c r="L45" s="916"/>
      <c r="M45" s="916"/>
      <c r="N45" s="916"/>
      <c r="O45" s="916"/>
      <c r="P45" s="916"/>
      <c r="Q45" s="916"/>
      <c r="R45" s="916"/>
      <c r="S45" s="916"/>
      <c r="T45" s="916"/>
      <c r="U45" s="916"/>
      <c r="V45" s="916"/>
      <c r="W45" s="916"/>
      <c r="X45" s="916"/>
    </row>
    <row r="46" spans="1:24" s="925" customFormat="1" ht="15.95" customHeight="1" x14ac:dyDescent="0.2">
      <c r="A46" s="813" t="s">
        <v>552</v>
      </c>
      <c r="B46" s="902"/>
      <c r="C46" s="935"/>
      <c r="D46" s="935"/>
      <c r="E46" s="831"/>
      <c r="F46" s="976"/>
      <c r="G46" s="916"/>
      <c r="H46" s="916"/>
      <c r="I46" s="916"/>
      <c r="J46" s="916"/>
      <c r="K46" s="916"/>
      <c r="L46" s="916"/>
      <c r="M46" s="916"/>
      <c r="N46" s="916"/>
      <c r="O46" s="916"/>
      <c r="P46" s="916"/>
      <c r="Q46" s="916"/>
      <c r="R46" s="916"/>
      <c r="S46" s="916"/>
      <c r="T46" s="916"/>
      <c r="U46" s="916"/>
      <c r="V46" s="916"/>
      <c r="W46" s="916"/>
      <c r="X46" s="916"/>
    </row>
    <row r="47" spans="1:24" s="925" customFormat="1" ht="15.95" customHeight="1" x14ac:dyDescent="0.2">
      <c r="A47" s="813" t="s">
        <v>553</v>
      </c>
      <c r="B47" s="902">
        <v>497</v>
      </c>
      <c r="C47" s="935">
        <v>400</v>
      </c>
      <c r="D47" s="935">
        <v>97</v>
      </c>
      <c r="E47" s="831"/>
      <c r="F47" s="976" t="s">
        <v>554</v>
      </c>
      <c r="G47" s="916"/>
      <c r="H47" s="916"/>
      <c r="I47" s="916"/>
      <c r="J47" s="916"/>
      <c r="K47" s="916"/>
      <c r="L47" s="916"/>
      <c r="M47" s="916"/>
      <c r="N47" s="916"/>
      <c r="O47" s="916"/>
      <c r="P47" s="916"/>
      <c r="Q47" s="916"/>
      <c r="R47" s="916"/>
      <c r="S47" s="916"/>
      <c r="T47" s="916"/>
      <c r="U47" s="916"/>
      <c r="V47" s="916"/>
      <c r="W47" s="916"/>
      <c r="X47" s="916"/>
    </row>
    <row r="48" spans="1:24" s="925" customFormat="1" ht="15.95" customHeight="1" x14ac:dyDescent="0.2">
      <c r="A48" s="920" t="s">
        <v>565</v>
      </c>
      <c r="B48" s="921"/>
      <c r="C48" s="922"/>
      <c r="D48" s="922"/>
      <c r="E48" s="828"/>
      <c r="F48" s="971" t="s">
        <v>566</v>
      </c>
      <c r="G48" s="916"/>
      <c r="H48" s="916"/>
      <c r="I48" s="916"/>
      <c r="J48" s="916"/>
      <c r="K48" s="916"/>
      <c r="L48" s="916"/>
      <c r="M48" s="916"/>
      <c r="N48" s="916"/>
      <c r="O48" s="916"/>
      <c r="P48" s="916"/>
      <c r="Q48" s="916"/>
      <c r="R48" s="916"/>
      <c r="S48" s="916"/>
      <c r="T48" s="916"/>
      <c r="U48" s="916"/>
      <c r="V48" s="916"/>
      <c r="W48" s="916"/>
      <c r="X48" s="916"/>
    </row>
    <row r="49" spans="1:24" s="925" customFormat="1" ht="15.95" customHeight="1" x14ac:dyDescent="0.2">
      <c r="A49" s="920" t="s">
        <v>567</v>
      </c>
      <c r="B49" s="921">
        <v>-4335</v>
      </c>
      <c r="C49" s="922">
        <v>-2014</v>
      </c>
      <c r="D49" s="922">
        <v>-2321</v>
      </c>
      <c r="E49" s="828"/>
      <c r="F49" s="971" t="s">
        <v>568</v>
      </c>
      <c r="G49" s="916"/>
      <c r="H49" s="916"/>
      <c r="I49" s="916"/>
      <c r="J49" s="916"/>
      <c r="K49" s="916"/>
      <c r="L49" s="916"/>
      <c r="M49" s="916"/>
      <c r="N49" s="916"/>
      <c r="O49" s="916"/>
      <c r="P49" s="916"/>
      <c r="Q49" s="916"/>
      <c r="R49" s="916"/>
      <c r="S49" s="916"/>
      <c r="T49" s="916"/>
      <c r="U49" s="916"/>
      <c r="V49" s="916"/>
      <c r="W49" s="916"/>
      <c r="X49" s="916"/>
    </row>
    <row r="50" spans="1:24" s="918" customFormat="1" ht="15.95" customHeight="1" x14ac:dyDescent="0.2">
      <c r="A50" s="936" t="s">
        <v>569</v>
      </c>
      <c r="B50" s="937">
        <v>-48704</v>
      </c>
      <c r="C50" s="937">
        <v>-39831</v>
      </c>
      <c r="D50" s="937">
        <v>-990</v>
      </c>
      <c r="E50" s="900">
        <v>-7882</v>
      </c>
      <c r="F50" s="977" t="s">
        <v>570</v>
      </c>
      <c r="G50" s="916"/>
      <c r="H50" s="916"/>
      <c r="I50" s="916"/>
      <c r="J50" s="916"/>
      <c r="K50" s="916"/>
      <c r="L50" s="916"/>
      <c r="M50" s="916"/>
      <c r="N50" s="916"/>
      <c r="O50" s="916"/>
      <c r="P50" s="916"/>
      <c r="Q50" s="916"/>
      <c r="R50" s="916"/>
      <c r="S50" s="916"/>
      <c r="T50" s="916"/>
      <c r="U50" s="916"/>
      <c r="V50" s="916"/>
      <c r="W50" s="916"/>
      <c r="X50" s="916"/>
    </row>
    <row r="51" spans="1:24" ht="15" customHeight="1" x14ac:dyDescent="0.2">
      <c r="A51" s="695"/>
      <c r="B51" s="696"/>
      <c r="C51" s="696"/>
      <c r="D51" s="696"/>
      <c r="E51" s="696"/>
      <c r="F51" s="695"/>
      <c r="G51" s="693"/>
      <c r="H51" s="693"/>
      <c r="I51" s="693"/>
      <c r="J51" s="693"/>
      <c r="K51" s="693"/>
      <c r="L51" s="693"/>
      <c r="M51" s="693"/>
      <c r="N51" s="693"/>
      <c r="O51" s="693"/>
      <c r="P51" s="693"/>
      <c r="Q51" s="693"/>
      <c r="R51" s="693"/>
      <c r="S51" s="693"/>
      <c r="T51" s="693"/>
      <c r="U51" s="693"/>
      <c r="V51" s="693"/>
      <c r="W51" s="693"/>
      <c r="X51" s="693"/>
    </row>
    <row r="52" spans="1:24" ht="12.95" customHeight="1" x14ac:dyDescent="0.25">
      <c r="A52" s="697"/>
      <c r="B52" s="697"/>
      <c r="C52" s="697"/>
      <c r="D52" s="697"/>
      <c r="E52" s="697"/>
      <c r="F52" s="969"/>
      <c r="G52" s="693"/>
      <c r="H52" s="693"/>
      <c r="I52" s="693"/>
      <c r="J52" s="693"/>
      <c r="K52" s="693"/>
      <c r="L52" s="693"/>
      <c r="M52" s="693"/>
      <c r="N52" s="693"/>
      <c r="O52" s="693"/>
      <c r="P52" s="693"/>
      <c r="Q52" s="693"/>
      <c r="R52" s="693"/>
      <c r="S52" s="693"/>
      <c r="T52" s="693"/>
      <c r="U52" s="693"/>
      <c r="V52" s="693"/>
      <c r="W52" s="693"/>
      <c r="X52" s="693"/>
    </row>
    <row r="53" spans="1:24" ht="12.95" customHeight="1" x14ac:dyDescent="0.2">
      <c r="A53" s="698"/>
      <c r="B53" s="694"/>
      <c r="C53" s="694"/>
      <c r="D53" s="694"/>
      <c r="E53" s="694"/>
      <c r="F53" s="978"/>
      <c r="G53" s="693"/>
      <c r="H53" s="693"/>
      <c r="I53" s="693"/>
      <c r="J53" s="693"/>
      <c r="K53" s="693"/>
      <c r="L53" s="693"/>
      <c r="M53" s="693"/>
      <c r="N53" s="693"/>
      <c r="O53" s="693"/>
      <c r="P53" s="693"/>
      <c r="Q53" s="693"/>
      <c r="R53" s="693"/>
      <c r="S53" s="693"/>
      <c r="T53" s="693"/>
      <c r="U53" s="693"/>
      <c r="V53" s="693"/>
      <c r="W53" s="693"/>
      <c r="X53" s="693"/>
    </row>
    <row r="54" spans="1:24" x14ac:dyDescent="0.2">
      <c r="A54" s="698"/>
      <c r="B54" s="694"/>
      <c r="C54" s="694"/>
      <c r="D54" s="694"/>
      <c r="E54" s="694"/>
      <c r="F54" s="979"/>
      <c r="G54" s="693"/>
      <c r="H54" s="693"/>
      <c r="I54" s="693"/>
      <c r="J54" s="693"/>
      <c r="K54" s="693"/>
      <c r="L54" s="693"/>
      <c r="M54" s="693"/>
      <c r="N54" s="693"/>
      <c r="O54" s="693"/>
      <c r="P54" s="693"/>
      <c r="Q54" s="693"/>
      <c r="R54" s="693"/>
      <c r="S54" s="693"/>
      <c r="T54" s="693"/>
      <c r="U54" s="693"/>
      <c r="V54" s="693"/>
      <c r="W54" s="693"/>
      <c r="X54" s="693"/>
    </row>
    <row r="55" spans="1:24" x14ac:dyDescent="0.2">
      <c r="A55" s="694"/>
      <c r="B55" s="694"/>
      <c r="C55" s="694"/>
      <c r="D55" s="699"/>
      <c r="E55" s="699"/>
      <c r="F55" s="980"/>
      <c r="G55" s="693"/>
      <c r="H55" s="693"/>
      <c r="I55" s="693"/>
      <c r="J55" s="693"/>
      <c r="K55" s="693"/>
      <c r="L55" s="693"/>
      <c r="M55" s="693"/>
      <c r="N55" s="693"/>
      <c r="O55" s="693"/>
      <c r="P55" s="693"/>
      <c r="Q55" s="693"/>
      <c r="R55" s="693"/>
      <c r="S55" s="693"/>
      <c r="T55" s="693"/>
      <c r="U55" s="693"/>
      <c r="V55" s="693"/>
      <c r="W55" s="693"/>
      <c r="X55" s="693"/>
    </row>
    <row r="56" spans="1:24" x14ac:dyDescent="0.2">
      <c r="A56" s="694"/>
      <c r="B56" s="694"/>
      <c r="C56" s="694"/>
      <c r="D56" s="699"/>
      <c r="F56" s="980"/>
      <c r="G56" s="693"/>
      <c r="H56" s="693"/>
      <c r="I56" s="693"/>
      <c r="J56" s="693"/>
      <c r="K56" s="693"/>
      <c r="L56" s="693"/>
      <c r="M56" s="693"/>
      <c r="N56" s="693"/>
      <c r="O56" s="693"/>
      <c r="P56" s="693"/>
      <c r="Q56" s="693"/>
      <c r="R56" s="693"/>
      <c r="S56" s="693"/>
      <c r="T56" s="693"/>
      <c r="U56" s="693"/>
      <c r="V56" s="693"/>
      <c r="W56" s="693"/>
      <c r="X56" s="693"/>
    </row>
    <row r="57" spans="1:24" x14ac:dyDescent="0.2">
      <c r="A57" s="694"/>
      <c r="B57" s="694"/>
      <c r="C57" s="694"/>
      <c r="D57" s="699"/>
      <c r="F57" s="980"/>
      <c r="G57" s="693"/>
      <c r="H57" s="693"/>
      <c r="I57" s="693"/>
      <c r="J57" s="693"/>
      <c r="K57" s="693"/>
      <c r="L57" s="693"/>
      <c r="M57" s="693"/>
      <c r="N57" s="693"/>
      <c r="O57" s="693"/>
      <c r="P57" s="693"/>
      <c r="Q57" s="693"/>
      <c r="R57" s="693"/>
      <c r="S57" s="693"/>
      <c r="T57" s="693"/>
      <c r="U57" s="693"/>
      <c r="V57" s="693"/>
      <c r="W57" s="693"/>
      <c r="X57" s="693"/>
    </row>
    <row r="58" spans="1:24" x14ac:dyDescent="0.2">
      <c r="A58" s="694"/>
      <c r="B58" s="694"/>
      <c r="C58" s="694"/>
      <c r="D58" s="694"/>
      <c r="F58" s="980"/>
      <c r="G58" s="693"/>
      <c r="H58" s="693"/>
      <c r="I58" s="693"/>
      <c r="J58" s="693"/>
      <c r="K58" s="693"/>
      <c r="L58" s="693"/>
      <c r="M58" s="693"/>
      <c r="N58" s="693"/>
      <c r="O58" s="693"/>
      <c r="P58" s="693"/>
      <c r="Q58" s="693"/>
      <c r="R58" s="693"/>
      <c r="S58" s="693"/>
      <c r="T58" s="693"/>
      <c r="U58" s="693"/>
      <c r="V58" s="693"/>
      <c r="W58" s="693"/>
      <c r="X58" s="693"/>
    </row>
    <row r="59" spans="1:24" x14ac:dyDescent="0.2">
      <c r="A59" s="694"/>
      <c r="B59" s="694"/>
      <c r="C59" s="694"/>
      <c r="D59" s="694"/>
      <c r="E59" s="694"/>
      <c r="F59" s="980"/>
      <c r="G59" s="693"/>
      <c r="H59" s="693"/>
      <c r="I59" s="693"/>
      <c r="J59" s="693"/>
      <c r="K59" s="693"/>
      <c r="L59" s="693"/>
      <c r="M59" s="693"/>
      <c r="N59" s="693"/>
      <c r="O59" s="693"/>
      <c r="P59" s="693"/>
      <c r="Q59" s="693"/>
      <c r="R59" s="693"/>
      <c r="S59" s="693"/>
      <c r="T59" s="693"/>
      <c r="U59" s="693"/>
      <c r="V59" s="693"/>
      <c r="W59" s="693"/>
      <c r="X59" s="693"/>
    </row>
    <row r="60" spans="1:24" x14ac:dyDescent="0.2">
      <c r="A60" s="694"/>
      <c r="B60" s="694"/>
      <c r="C60" s="694"/>
      <c r="D60" s="694"/>
      <c r="E60" s="694"/>
      <c r="F60" s="980"/>
      <c r="G60" s="693"/>
      <c r="H60" s="693"/>
      <c r="I60" s="693"/>
      <c r="J60" s="693"/>
      <c r="K60" s="693"/>
      <c r="L60" s="693"/>
      <c r="M60" s="693"/>
      <c r="N60" s="693"/>
      <c r="O60" s="693"/>
      <c r="P60" s="693"/>
      <c r="Q60" s="693"/>
      <c r="R60" s="693"/>
      <c r="S60" s="693"/>
      <c r="T60" s="693"/>
      <c r="U60" s="693"/>
      <c r="V60" s="693"/>
      <c r="W60" s="693"/>
      <c r="X60" s="693"/>
    </row>
    <row r="61" spans="1:24" x14ac:dyDescent="0.2">
      <c r="A61" s="694"/>
      <c r="B61" s="694"/>
      <c r="C61" s="694"/>
      <c r="D61" s="694"/>
      <c r="E61" s="694"/>
      <c r="F61" s="980"/>
      <c r="G61" s="693"/>
      <c r="H61" s="693"/>
      <c r="I61" s="693"/>
      <c r="J61" s="693"/>
      <c r="K61" s="693"/>
      <c r="L61" s="693"/>
      <c r="M61" s="693"/>
      <c r="N61" s="693"/>
      <c r="O61" s="693"/>
      <c r="P61" s="693"/>
      <c r="Q61" s="693"/>
      <c r="R61" s="693"/>
      <c r="S61" s="693"/>
      <c r="T61" s="693"/>
      <c r="U61" s="693"/>
      <c r="V61" s="693"/>
      <c r="W61" s="693"/>
      <c r="X61" s="693"/>
    </row>
    <row r="62" spans="1:24" x14ac:dyDescent="0.2">
      <c r="A62" s="694"/>
      <c r="B62" s="694"/>
      <c r="C62" s="694"/>
      <c r="D62" s="694"/>
      <c r="E62" s="694"/>
      <c r="F62" s="980"/>
      <c r="G62" s="693"/>
      <c r="H62" s="693"/>
      <c r="I62" s="693"/>
      <c r="J62" s="693"/>
      <c r="K62" s="693"/>
      <c r="L62" s="693"/>
      <c r="M62" s="693"/>
      <c r="N62" s="693"/>
      <c r="O62" s="693"/>
      <c r="P62" s="693"/>
      <c r="Q62" s="693"/>
      <c r="R62" s="693"/>
      <c r="S62" s="693"/>
      <c r="T62" s="693"/>
      <c r="U62" s="693"/>
      <c r="V62" s="693"/>
      <c r="W62" s="693"/>
      <c r="X62" s="693"/>
    </row>
    <row r="63" spans="1:24" x14ac:dyDescent="0.2">
      <c r="A63" s="694"/>
      <c r="B63" s="694"/>
      <c r="C63" s="694"/>
      <c r="D63" s="694"/>
      <c r="E63" s="694"/>
      <c r="F63" s="980"/>
      <c r="G63" s="693"/>
      <c r="H63" s="693"/>
      <c r="I63" s="693"/>
      <c r="J63" s="693"/>
      <c r="K63" s="693"/>
      <c r="L63" s="693"/>
      <c r="M63" s="693"/>
      <c r="N63" s="693"/>
      <c r="O63" s="693"/>
      <c r="P63" s="693"/>
      <c r="Q63" s="693"/>
      <c r="R63" s="693"/>
      <c r="S63" s="693"/>
      <c r="T63" s="693"/>
      <c r="U63" s="693"/>
      <c r="V63" s="693"/>
      <c r="W63" s="693"/>
      <c r="X63" s="693"/>
    </row>
    <row r="64" spans="1:24" x14ac:dyDescent="0.2">
      <c r="A64" s="694"/>
      <c r="B64" s="694"/>
      <c r="C64" s="694"/>
      <c r="D64" s="694"/>
      <c r="E64" s="694"/>
      <c r="F64" s="980"/>
      <c r="G64" s="693"/>
      <c r="H64" s="693"/>
      <c r="I64" s="693"/>
      <c r="J64" s="693"/>
      <c r="K64" s="693"/>
      <c r="L64" s="693"/>
      <c r="M64" s="693"/>
      <c r="N64" s="693"/>
      <c r="O64" s="693"/>
      <c r="P64" s="693"/>
      <c r="Q64" s="693"/>
      <c r="R64" s="693"/>
      <c r="S64" s="693"/>
      <c r="T64" s="693"/>
      <c r="U64" s="693"/>
      <c r="V64" s="693"/>
      <c r="W64" s="693"/>
      <c r="X64" s="693"/>
    </row>
    <row r="65" spans="1:24" x14ac:dyDescent="0.2">
      <c r="A65" s="694"/>
      <c r="B65" s="694"/>
      <c r="C65" s="694"/>
      <c r="D65" s="694"/>
      <c r="E65" s="694"/>
      <c r="F65" s="980"/>
      <c r="G65" s="693"/>
      <c r="H65" s="693"/>
      <c r="I65" s="693"/>
      <c r="J65" s="693"/>
      <c r="K65" s="693"/>
      <c r="L65" s="693"/>
      <c r="M65" s="693"/>
      <c r="N65" s="693"/>
      <c r="O65" s="693"/>
      <c r="P65" s="693"/>
      <c r="Q65" s="693"/>
      <c r="R65" s="693"/>
      <c r="S65" s="693"/>
      <c r="T65" s="693"/>
      <c r="U65" s="693"/>
      <c r="V65" s="693"/>
      <c r="W65" s="693"/>
      <c r="X65" s="693"/>
    </row>
    <row r="66" spans="1:24" x14ac:dyDescent="0.2">
      <c r="A66" s="694"/>
      <c r="B66" s="694"/>
      <c r="C66" s="694"/>
      <c r="D66" s="694"/>
      <c r="E66" s="694"/>
      <c r="F66" s="980"/>
      <c r="G66" s="693"/>
      <c r="H66" s="693"/>
      <c r="I66" s="693"/>
      <c r="J66" s="693"/>
      <c r="K66" s="693"/>
      <c r="L66" s="693"/>
      <c r="M66" s="693"/>
      <c r="N66" s="693"/>
      <c r="O66" s="693"/>
      <c r="P66" s="693"/>
      <c r="Q66" s="693"/>
      <c r="R66" s="693"/>
      <c r="S66" s="693"/>
      <c r="T66" s="693"/>
      <c r="U66" s="693"/>
      <c r="V66" s="693"/>
      <c r="W66" s="693"/>
      <c r="X66" s="693"/>
    </row>
    <row r="67" spans="1:24" x14ac:dyDescent="0.2">
      <c r="A67" s="694"/>
      <c r="B67" s="694"/>
      <c r="C67" s="694"/>
      <c r="D67" s="694"/>
      <c r="E67" s="694"/>
      <c r="F67" s="980"/>
      <c r="G67" s="693"/>
      <c r="H67" s="693"/>
      <c r="I67" s="693"/>
      <c r="J67" s="693"/>
      <c r="K67" s="693"/>
      <c r="L67" s="693"/>
      <c r="M67" s="693"/>
      <c r="N67" s="693"/>
      <c r="O67" s="693"/>
      <c r="P67" s="693"/>
      <c r="Q67" s="693"/>
      <c r="R67" s="693"/>
      <c r="S67" s="693"/>
      <c r="T67" s="693"/>
      <c r="U67" s="693"/>
      <c r="V67" s="693"/>
      <c r="W67" s="693"/>
      <c r="X67" s="693"/>
    </row>
    <row r="68" spans="1:24" x14ac:dyDescent="0.2">
      <c r="A68" s="694"/>
      <c r="B68" s="694"/>
      <c r="C68" s="694"/>
      <c r="D68" s="694"/>
      <c r="E68" s="694"/>
      <c r="F68" s="980"/>
      <c r="G68" s="693"/>
      <c r="H68" s="693"/>
      <c r="I68" s="693"/>
      <c r="J68" s="693"/>
      <c r="K68" s="693"/>
      <c r="L68" s="693"/>
      <c r="M68" s="693"/>
      <c r="N68" s="693"/>
      <c r="O68" s="693"/>
      <c r="P68" s="693"/>
      <c r="Q68" s="693"/>
      <c r="R68" s="693"/>
      <c r="S68" s="693"/>
      <c r="T68" s="693"/>
      <c r="U68" s="693"/>
      <c r="V68" s="693"/>
      <c r="W68" s="693"/>
      <c r="X68" s="693"/>
    </row>
    <row r="69" spans="1:24" x14ac:dyDescent="0.2">
      <c r="A69" s="694"/>
      <c r="B69" s="694"/>
      <c r="C69" s="694"/>
      <c r="D69" s="694"/>
      <c r="E69" s="694"/>
      <c r="F69" s="980"/>
      <c r="G69" s="693"/>
      <c r="H69" s="693"/>
      <c r="I69" s="693"/>
      <c r="J69" s="693"/>
      <c r="K69" s="693"/>
      <c r="L69" s="693"/>
      <c r="M69" s="693"/>
      <c r="N69" s="693"/>
      <c r="O69" s="693"/>
      <c r="P69" s="693"/>
      <c r="Q69" s="693"/>
      <c r="R69" s="693"/>
      <c r="S69" s="693"/>
      <c r="T69" s="693"/>
      <c r="U69" s="693"/>
      <c r="V69" s="693"/>
      <c r="W69" s="693"/>
      <c r="X69" s="693"/>
    </row>
    <row r="70" spans="1:24" x14ac:dyDescent="0.2">
      <c r="A70" s="694"/>
      <c r="B70" s="694"/>
      <c r="C70" s="694"/>
      <c r="D70" s="694"/>
      <c r="E70" s="694"/>
      <c r="F70" s="980"/>
      <c r="G70" s="693"/>
      <c r="H70" s="693"/>
      <c r="I70" s="693"/>
      <c r="J70" s="693"/>
      <c r="K70" s="693"/>
      <c r="L70" s="693"/>
      <c r="M70" s="693"/>
      <c r="N70" s="693"/>
      <c r="O70" s="693"/>
      <c r="P70" s="693"/>
      <c r="Q70" s="693"/>
      <c r="R70" s="693"/>
      <c r="S70" s="693"/>
      <c r="T70" s="693"/>
      <c r="U70" s="693"/>
      <c r="V70" s="693"/>
      <c r="W70" s="693"/>
      <c r="X70" s="693"/>
    </row>
    <row r="71" spans="1:24" x14ac:dyDescent="0.2">
      <c r="A71" s="694"/>
      <c r="B71" s="694"/>
      <c r="C71" s="694"/>
      <c r="D71" s="694"/>
      <c r="E71" s="694"/>
      <c r="F71" s="980"/>
      <c r="G71" s="693"/>
      <c r="H71" s="693"/>
      <c r="I71" s="693"/>
      <c r="J71" s="693"/>
      <c r="K71" s="693"/>
      <c r="L71" s="693"/>
      <c r="M71" s="693"/>
      <c r="N71" s="693"/>
      <c r="O71" s="693"/>
      <c r="P71" s="693"/>
      <c r="Q71" s="693"/>
      <c r="R71" s="693"/>
      <c r="S71" s="693"/>
      <c r="T71" s="693"/>
      <c r="U71" s="693"/>
      <c r="V71" s="693"/>
      <c r="W71" s="693"/>
      <c r="X71" s="693"/>
    </row>
    <row r="72" spans="1:24" x14ac:dyDescent="0.2">
      <c r="A72" s="694"/>
      <c r="B72" s="694"/>
      <c r="C72" s="694"/>
      <c r="D72" s="694"/>
      <c r="E72" s="694"/>
      <c r="F72" s="980"/>
      <c r="G72" s="693"/>
      <c r="H72" s="693"/>
      <c r="I72" s="693"/>
      <c r="J72" s="693"/>
      <c r="K72" s="693"/>
      <c r="L72" s="693"/>
      <c r="M72" s="693"/>
      <c r="N72" s="693"/>
      <c r="O72" s="693"/>
      <c r="P72" s="693"/>
      <c r="Q72" s="693"/>
      <c r="R72" s="693"/>
      <c r="S72" s="693"/>
      <c r="T72" s="693"/>
      <c r="U72" s="693"/>
      <c r="V72" s="693"/>
      <c r="W72" s="693"/>
      <c r="X72" s="693"/>
    </row>
    <row r="73" spans="1:24" x14ac:dyDescent="0.2">
      <c r="A73" s="694"/>
      <c r="B73" s="694"/>
      <c r="C73" s="694"/>
      <c r="D73" s="694"/>
      <c r="E73" s="694"/>
      <c r="F73" s="980"/>
      <c r="G73" s="693"/>
      <c r="H73" s="693"/>
      <c r="I73" s="693"/>
      <c r="J73" s="693"/>
      <c r="K73" s="693"/>
      <c r="L73" s="693"/>
      <c r="M73" s="693"/>
      <c r="N73" s="693"/>
      <c r="O73" s="693"/>
      <c r="P73" s="693"/>
      <c r="Q73" s="693"/>
      <c r="R73" s="693"/>
      <c r="S73" s="693"/>
      <c r="T73" s="693"/>
      <c r="U73" s="693"/>
      <c r="V73" s="693"/>
      <c r="W73" s="693"/>
      <c r="X73" s="693"/>
    </row>
    <row r="74" spans="1:24" x14ac:dyDescent="0.2">
      <c r="A74" s="694"/>
      <c r="B74" s="694"/>
      <c r="C74" s="694"/>
      <c r="D74" s="694"/>
      <c r="E74" s="694"/>
      <c r="F74" s="980"/>
      <c r="G74" s="693"/>
      <c r="H74" s="693"/>
      <c r="I74" s="693"/>
      <c r="J74" s="693"/>
      <c r="K74" s="693"/>
      <c r="L74" s="693"/>
      <c r="M74" s="693"/>
      <c r="N74" s="693"/>
      <c r="O74" s="693"/>
      <c r="P74" s="693"/>
      <c r="Q74" s="693"/>
      <c r="R74" s="693"/>
      <c r="S74" s="693"/>
      <c r="T74" s="693"/>
      <c r="U74" s="693"/>
      <c r="V74" s="693"/>
      <c r="W74" s="693"/>
      <c r="X74" s="693"/>
    </row>
    <row r="75" spans="1:24" x14ac:dyDescent="0.2">
      <c r="A75" s="694"/>
      <c r="B75" s="694"/>
      <c r="C75" s="694"/>
      <c r="D75" s="694"/>
      <c r="E75" s="694"/>
      <c r="F75" s="980"/>
      <c r="G75" s="693"/>
      <c r="H75" s="693"/>
      <c r="I75" s="693"/>
      <c r="J75" s="693"/>
      <c r="K75" s="693"/>
      <c r="L75" s="693"/>
      <c r="M75" s="693"/>
      <c r="N75" s="693"/>
      <c r="O75" s="693"/>
      <c r="P75" s="693"/>
      <c r="Q75" s="693"/>
      <c r="R75" s="693"/>
      <c r="S75" s="693"/>
      <c r="T75" s="693"/>
      <c r="U75" s="693"/>
      <c r="V75" s="693"/>
      <c r="W75" s="693"/>
      <c r="X75" s="693"/>
    </row>
    <row r="76" spans="1:24" x14ac:dyDescent="0.2">
      <c r="A76" s="694"/>
      <c r="B76" s="694"/>
      <c r="C76" s="694"/>
      <c r="D76" s="694"/>
      <c r="E76" s="694"/>
      <c r="F76" s="980"/>
      <c r="G76" s="693"/>
      <c r="H76" s="693"/>
      <c r="I76" s="693"/>
      <c r="J76" s="693"/>
      <c r="K76" s="693"/>
      <c r="L76" s="693"/>
      <c r="M76" s="693"/>
      <c r="N76" s="693"/>
      <c r="O76" s="693"/>
      <c r="P76" s="693"/>
      <c r="Q76" s="693"/>
      <c r="R76" s="693"/>
      <c r="S76" s="693"/>
      <c r="T76" s="693"/>
      <c r="U76" s="693"/>
      <c r="V76" s="693"/>
      <c r="W76" s="693"/>
      <c r="X76" s="693"/>
    </row>
    <row r="77" spans="1:24" x14ac:dyDescent="0.2">
      <c r="A77" s="694"/>
      <c r="B77" s="694"/>
      <c r="C77" s="694"/>
      <c r="D77" s="694"/>
      <c r="E77" s="694"/>
      <c r="F77" s="980"/>
      <c r="G77" s="693"/>
      <c r="H77" s="693"/>
      <c r="I77" s="693"/>
      <c r="J77" s="693"/>
      <c r="K77" s="693"/>
      <c r="L77" s="693"/>
      <c r="M77" s="693"/>
      <c r="N77" s="693"/>
      <c r="O77" s="693"/>
      <c r="P77" s="693"/>
      <c r="Q77" s="693"/>
      <c r="R77" s="693"/>
      <c r="S77" s="693"/>
      <c r="T77" s="693"/>
      <c r="U77" s="693"/>
      <c r="V77" s="693"/>
      <c r="W77" s="693"/>
      <c r="X77" s="693"/>
    </row>
    <row r="78" spans="1:24" x14ac:dyDescent="0.2">
      <c r="A78" s="694"/>
      <c r="B78" s="694"/>
      <c r="C78" s="694"/>
      <c r="D78" s="694"/>
      <c r="E78" s="694"/>
      <c r="F78" s="980"/>
      <c r="G78" s="693"/>
      <c r="H78" s="693"/>
      <c r="I78" s="693"/>
      <c r="J78" s="693"/>
      <c r="K78" s="693"/>
      <c r="L78" s="693"/>
      <c r="M78" s="693"/>
      <c r="N78" s="693"/>
      <c r="O78" s="693"/>
      <c r="P78" s="693"/>
      <c r="Q78" s="693"/>
      <c r="R78" s="693"/>
      <c r="S78" s="693"/>
      <c r="T78" s="693"/>
      <c r="U78" s="693"/>
      <c r="V78" s="693"/>
      <c r="W78" s="693"/>
      <c r="X78" s="693"/>
    </row>
    <row r="79" spans="1:24" x14ac:dyDescent="0.2">
      <c r="A79" s="694"/>
      <c r="B79" s="694"/>
      <c r="C79" s="694"/>
      <c r="D79" s="694"/>
      <c r="E79" s="694"/>
      <c r="F79" s="980"/>
      <c r="G79" s="693"/>
      <c r="H79" s="693"/>
      <c r="I79" s="693"/>
      <c r="J79" s="693"/>
      <c r="K79" s="693"/>
      <c r="L79" s="693"/>
      <c r="M79" s="693"/>
      <c r="N79" s="693"/>
      <c r="O79" s="693"/>
      <c r="P79" s="693"/>
      <c r="Q79" s="693"/>
      <c r="R79" s="693"/>
      <c r="S79" s="693"/>
      <c r="T79" s="693"/>
      <c r="U79" s="693"/>
      <c r="V79" s="693"/>
      <c r="W79" s="693"/>
      <c r="X79" s="693"/>
    </row>
    <row r="80" spans="1:24" x14ac:dyDescent="0.2">
      <c r="A80" s="694"/>
      <c r="B80" s="694"/>
      <c r="C80" s="694"/>
      <c r="D80" s="694"/>
      <c r="E80" s="694"/>
      <c r="F80" s="980"/>
      <c r="G80" s="693"/>
      <c r="H80" s="693"/>
      <c r="I80" s="693"/>
      <c r="J80" s="693"/>
      <c r="K80" s="693"/>
      <c r="L80" s="693"/>
      <c r="M80" s="693"/>
      <c r="N80" s="693"/>
      <c r="O80" s="693"/>
      <c r="P80" s="693"/>
      <c r="Q80" s="693"/>
      <c r="R80" s="693"/>
      <c r="S80" s="693"/>
      <c r="T80" s="693"/>
      <c r="U80" s="693"/>
      <c r="V80" s="693"/>
      <c r="W80" s="693"/>
      <c r="X80" s="693"/>
    </row>
    <row r="81" spans="1:24" x14ac:dyDescent="0.2">
      <c r="A81" s="694"/>
      <c r="B81" s="694"/>
      <c r="C81" s="694"/>
      <c r="D81" s="694"/>
      <c r="E81" s="694"/>
      <c r="F81" s="980"/>
      <c r="G81" s="693"/>
      <c r="H81" s="693"/>
      <c r="I81" s="693"/>
      <c r="J81" s="693"/>
      <c r="K81" s="693"/>
      <c r="L81" s="693"/>
      <c r="M81" s="693"/>
      <c r="N81" s="693"/>
      <c r="O81" s="693"/>
      <c r="P81" s="693"/>
      <c r="Q81" s="693"/>
      <c r="R81" s="693"/>
      <c r="S81" s="693"/>
      <c r="T81" s="693"/>
      <c r="U81" s="693"/>
      <c r="V81" s="693"/>
      <c r="W81" s="693"/>
      <c r="X81" s="693"/>
    </row>
    <row r="82" spans="1:24" x14ac:dyDescent="0.2">
      <c r="A82" s="694"/>
      <c r="B82" s="694"/>
      <c r="C82" s="694"/>
      <c r="D82" s="694"/>
      <c r="E82" s="694"/>
      <c r="F82" s="980"/>
      <c r="G82" s="693"/>
      <c r="H82" s="693"/>
      <c r="I82" s="693"/>
      <c r="J82" s="693"/>
      <c r="K82" s="693"/>
      <c r="L82" s="693"/>
      <c r="M82" s="693"/>
      <c r="N82" s="693"/>
      <c r="O82" s="693"/>
      <c r="P82" s="693"/>
      <c r="Q82" s="693"/>
      <c r="R82" s="693"/>
      <c r="S82" s="693"/>
      <c r="T82" s="693"/>
      <c r="U82" s="693"/>
      <c r="V82" s="693"/>
      <c r="W82" s="693"/>
      <c r="X82" s="693"/>
    </row>
    <row r="83" spans="1:24" x14ac:dyDescent="0.2">
      <c r="A83" s="694"/>
      <c r="B83" s="694"/>
      <c r="C83" s="694"/>
      <c r="D83" s="694"/>
      <c r="E83" s="694"/>
      <c r="F83" s="980"/>
      <c r="G83" s="693"/>
      <c r="H83" s="693"/>
      <c r="I83" s="693"/>
      <c r="J83" s="693"/>
      <c r="K83" s="693"/>
      <c r="L83" s="693"/>
      <c r="M83" s="693"/>
      <c r="N83" s="693"/>
      <c r="O83" s="693"/>
      <c r="P83" s="693"/>
      <c r="Q83" s="693"/>
      <c r="R83" s="693"/>
      <c r="S83" s="693"/>
      <c r="T83" s="693"/>
      <c r="U83" s="693"/>
      <c r="V83" s="693"/>
      <c r="W83" s="693"/>
      <c r="X83" s="693"/>
    </row>
    <row r="84" spans="1:24" x14ac:dyDescent="0.2">
      <c r="A84" s="694"/>
      <c r="B84" s="694"/>
      <c r="C84" s="694"/>
      <c r="D84" s="694"/>
      <c r="E84" s="694"/>
      <c r="F84" s="980"/>
      <c r="G84" s="693"/>
      <c r="H84" s="693"/>
      <c r="I84" s="693"/>
      <c r="J84" s="693"/>
      <c r="K84" s="693"/>
      <c r="L84" s="693"/>
      <c r="M84" s="693"/>
      <c r="N84" s="693"/>
      <c r="O84" s="693"/>
      <c r="P84" s="693"/>
      <c r="Q84" s="693"/>
      <c r="R84" s="693"/>
      <c r="S84" s="693"/>
      <c r="T84" s="693"/>
      <c r="U84" s="693"/>
      <c r="V84" s="693"/>
      <c r="W84" s="693"/>
      <c r="X84" s="693"/>
    </row>
    <row r="85" spans="1:24" x14ac:dyDescent="0.2">
      <c r="A85" s="694"/>
      <c r="B85" s="694"/>
      <c r="C85" s="694"/>
      <c r="D85" s="694"/>
      <c r="E85" s="694"/>
      <c r="F85" s="980"/>
      <c r="G85" s="693"/>
      <c r="H85" s="693"/>
      <c r="I85" s="693"/>
      <c r="J85" s="693"/>
      <c r="K85" s="693"/>
      <c r="L85" s="693"/>
      <c r="M85" s="693"/>
      <c r="N85" s="693"/>
      <c r="O85" s="693"/>
      <c r="P85" s="693"/>
      <c r="Q85" s="693"/>
      <c r="R85" s="693"/>
      <c r="S85" s="693"/>
      <c r="T85" s="693"/>
      <c r="U85" s="693"/>
      <c r="V85" s="693"/>
      <c r="W85" s="693"/>
      <c r="X85" s="693"/>
    </row>
    <row r="86" spans="1:24" x14ac:dyDescent="0.2">
      <c r="A86" s="694"/>
      <c r="B86" s="694"/>
      <c r="C86" s="694"/>
      <c r="D86" s="694"/>
      <c r="E86" s="694"/>
      <c r="F86" s="980"/>
      <c r="G86" s="693"/>
      <c r="H86" s="693"/>
      <c r="I86" s="693"/>
      <c r="J86" s="693"/>
      <c r="K86" s="693"/>
      <c r="L86" s="693"/>
      <c r="M86" s="693"/>
      <c r="N86" s="693"/>
      <c r="O86" s="693"/>
      <c r="P86" s="693"/>
      <c r="Q86" s="693"/>
      <c r="R86" s="693"/>
      <c r="S86" s="693"/>
      <c r="T86" s="693"/>
      <c r="U86" s="693"/>
      <c r="V86" s="693"/>
      <c r="W86" s="693"/>
      <c r="X86" s="693"/>
    </row>
    <row r="87" spans="1:24" x14ac:dyDescent="0.2">
      <c r="A87" s="694"/>
      <c r="B87" s="694"/>
      <c r="C87" s="694"/>
      <c r="D87" s="694"/>
      <c r="E87" s="694"/>
      <c r="F87" s="980"/>
      <c r="G87" s="693"/>
      <c r="H87" s="693"/>
      <c r="I87" s="693"/>
      <c r="J87" s="693"/>
      <c r="K87" s="693"/>
      <c r="L87" s="693"/>
      <c r="M87" s="693"/>
      <c r="N87" s="693"/>
      <c r="O87" s="693"/>
      <c r="P87" s="693"/>
      <c r="Q87" s="693"/>
      <c r="R87" s="693"/>
      <c r="S87" s="693"/>
      <c r="T87" s="693"/>
      <c r="U87" s="693"/>
      <c r="V87" s="693"/>
      <c r="W87" s="693"/>
      <c r="X87" s="693"/>
    </row>
    <row r="88" spans="1:24" x14ac:dyDescent="0.2">
      <c r="A88" s="694"/>
      <c r="B88" s="694"/>
      <c r="C88" s="694"/>
      <c r="D88" s="694"/>
      <c r="E88" s="694"/>
      <c r="F88" s="980"/>
      <c r="G88" s="693"/>
      <c r="H88" s="693"/>
      <c r="I88" s="693"/>
      <c r="J88" s="693"/>
      <c r="K88" s="693"/>
      <c r="L88" s="693"/>
      <c r="M88" s="693"/>
      <c r="N88" s="693"/>
      <c r="O88" s="693"/>
      <c r="P88" s="693"/>
      <c r="Q88" s="693"/>
      <c r="R88" s="693"/>
      <c r="S88" s="693"/>
      <c r="T88" s="693"/>
      <c r="U88" s="693"/>
      <c r="V88" s="693"/>
      <c r="W88" s="693"/>
      <c r="X88" s="693"/>
    </row>
    <row r="89" spans="1:24" x14ac:dyDescent="0.2">
      <c r="A89" s="694"/>
      <c r="B89" s="694"/>
      <c r="C89" s="694"/>
      <c r="D89" s="694"/>
      <c r="E89" s="694"/>
      <c r="F89" s="980"/>
      <c r="G89" s="693"/>
      <c r="H89" s="693"/>
      <c r="I89" s="693"/>
      <c r="J89" s="693"/>
      <c r="K89" s="693"/>
      <c r="L89" s="693"/>
      <c r="M89" s="693"/>
      <c r="N89" s="693"/>
      <c r="O89" s="693"/>
      <c r="P89" s="693"/>
      <c r="Q89" s="693"/>
      <c r="R89" s="693"/>
      <c r="S89" s="693"/>
      <c r="T89" s="693"/>
      <c r="U89" s="693"/>
      <c r="V89" s="693"/>
      <c r="W89" s="693"/>
      <c r="X89" s="693"/>
    </row>
    <row r="90" spans="1:24" x14ac:dyDescent="0.2">
      <c r="A90" s="694"/>
      <c r="B90" s="694"/>
      <c r="C90" s="694"/>
      <c r="D90" s="694"/>
      <c r="E90" s="694"/>
      <c r="F90" s="980"/>
      <c r="G90" s="693"/>
      <c r="H90" s="693"/>
      <c r="I90" s="693"/>
      <c r="J90" s="693"/>
      <c r="K90" s="693"/>
      <c r="L90" s="693"/>
      <c r="M90" s="693"/>
      <c r="N90" s="693"/>
      <c r="O90" s="693"/>
      <c r="P90" s="693"/>
      <c r="Q90" s="693"/>
      <c r="R90" s="693"/>
      <c r="S90" s="693"/>
      <c r="T90" s="693"/>
      <c r="U90" s="693"/>
      <c r="V90" s="693"/>
      <c r="W90" s="693"/>
      <c r="X90" s="693"/>
    </row>
    <row r="91" spans="1:24" x14ac:dyDescent="0.2">
      <c r="A91" s="694"/>
      <c r="B91" s="694"/>
      <c r="C91" s="694"/>
      <c r="D91" s="694"/>
      <c r="E91" s="694"/>
      <c r="F91" s="980"/>
      <c r="G91" s="693"/>
      <c r="H91" s="693"/>
      <c r="I91" s="693"/>
      <c r="J91" s="693"/>
      <c r="K91" s="693"/>
      <c r="L91" s="693"/>
      <c r="M91" s="693"/>
      <c r="N91" s="693"/>
      <c r="O91" s="693"/>
      <c r="P91" s="693"/>
      <c r="Q91" s="693"/>
      <c r="R91" s="693"/>
      <c r="S91" s="693"/>
      <c r="T91" s="693"/>
      <c r="U91" s="693"/>
      <c r="V91" s="693"/>
      <c r="W91" s="693"/>
      <c r="X91" s="693"/>
    </row>
    <row r="92" spans="1:24" x14ac:dyDescent="0.2">
      <c r="A92" s="694"/>
      <c r="B92" s="694"/>
      <c r="C92" s="694"/>
      <c r="D92" s="694"/>
      <c r="E92" s="694"/>
      <c r="F92" s="980"/>
      <c r="G92" s="693"/>
      <c r="H92" s="693"/>
      <c r="I92" s="693"/>
      <c r="J92" s="693"/>
      <c r="K92" s="693"/>
      <c r="L92" s="693"/>
      <c r="M92" s="693"/>
      <c r="N92" s="693"/>
      <c r="O92" s="693"/>
      <c r="P92" s="693"/>
      <c r="Q92" s="693"/>
      <c r="R92" s="693"/>
      <c r="S92" s="693"/>
      <c r="T92" s="693"/>
      <c r="U92" s="693"/>
      <c r="V92" s="693"/>
      <c r="W92" s="693"/>
      <c r="X92" s="693"/>
    </row>
    <row r="93" spans="1:24" x14ac:dyDescent="0.2">
      <c r="A93" s="694"/>
      <c r="B93" s="694"/>
      <c r="C93" s="694"/>
      <c r="D93" s="694"/>
      <c r="E93" s="694"/>
      <c r="F93" s="980"/>
      <c r="G93" s="693"/>
      <c r="H93" s="693"/>
      <c r="I93" s="693"/>
      <c r="J93" s="693"/>
      <c r="K93" s="693"/>
      <c r="L93" s="693"/>
      <c r="M93" s="693"/>
      <c r="N93" s="693"/>
      <c r="O93" s="693"/>
      <c r="P93" s="693"/>
      <c r="Q93" s="693"/>
      <c r="R93" s="693"/>
      <c r="S93" s="693"/>
      <c r="T93" s="693"/>
      <c r="U93" s="693"/>
      <c r="V93" s="693"/>
      <c r="W93" s="693"/>
      <c r="X93" s="693"/>
    </row>
    <row r="94" spans="1:24" x14ac:dyDescent="0.2">
      <c r="A94" s="694"/>
      <c r="B94" s="694"/>
      <c r="C94" s="694"/>
      <c r="D94" s="694"/>
      <c r="E94" s="694"/>
      <c r="F94" s="980"/>
      <c r="G94" s="693"/>
      <c r="H94" s="693"/>
      <c r="I94" s="693"/>
      <c r="J94" s="693"/>
      <c r="K94" s="693"/>
      <c r="L94" s="693"/>
      <c r="M94" s="693"/>
      <c r="N94" s="693"/>
      <c r="O94" s="693"/>
      <c r="P94" s="693"/>
      <c r="Q94" s="693"/>
      <c r="R94" s="693"/>
      <c r="S94" s="693"/>
      <c r="T94" s="693"/>
      <c r="U94" s="693"/>
      <c r="V94" s="693"/>
      <c r="W94" s="693"/>
      <c r="X94" s="693"/>
    </row>
    <row r="95" spans="1:24" x14ac:dyDescent="0.2">
      <c r="A95" s="694"/>
      <c r="B95" s="694"/>
      <c r="C95" s="694"/>
      <c r="D95" s="694"/>
      <c r="E95" s="694"/>
      <c r="F95" s="980"/>
      <c r="G95" s="693"/>
      <c r="H95" s="693"/>
      <c r="I95" s="693"/>
      <c r="J95" s="693"/>
      <c r="K95" s="693"/>
      <c r="L95" s="693"/>
      <c r="M95" s="693"/>
      <c r="N95" s="693"/>
      <c r="O95" s="693"/>
      <c r="P95" s="693"/>
      <c r="Q95" s="693"/>
      <c r="R95" s="693"/>
      <c r="S95" s="693"/>
      <c r="T95" s="693"/>
      <c r="U95" s="693"/>
      <c r="V95" s="693"/>
      <c r="W95" s="693"/>
      <c r="X95" s="693"/>
    </row>
    <row r="96" spans="1:24" x14ac:dyDescent="0.2">
      <c r="A96" s="694"/>
      <c r="B96" s="694"/>
      <c r="C96" s="694"/>
      <c r="D96" s="694"/>
      <c r="E96" s="694"/>
      <c r="F96" s="980"/>
      <c r="G96" s="693"/>
      <c r="H96" s="693"/>
      <c r="I96" s="693"/>
      <c r="J96" s="693"/>
      <c r="K96" s="693"/>
      <c r="L96" s="693"/>
      <c r="M96" s="693"/>
      <c r="N96" s="693"/>
      <c r="O96" s="693"/>
      <c r="P96" s="693"/>
      <c r="Q96" s="693"/>
      <c r="R96" s="693"/>
      <c r="S96" s="693"/>
      <c r="T96" s="693"/>
      <c r="U96" s="693"/>
      <c r="V96" s="693"/>
      <c r="W96" s="693"/>
      <c r="X96" s="693"/>
    </row>
    <row r="97" spans="1:24" x14ac:dyDescent="0.2">
      <c r="A97" s="694"/>
      <c r="B97" s="694"/>
      <c r="C97" s="694"/>
      <c r="D97" s="694"/>
      <c r="E97" s="694"/>
      <c r="F97" s="980"/>
      <c r="G97" s="693"/>
      <c r="H97" s="693"/>
      <c r="I97" s="693"/>
      <c r="J97" s="693"/>
      <c r="K97" s="693"/>
      <c r="L97" s="693"/>
      <c r="M97" s="693"/>
      <c r="N97" s="693"/>
      <c r="O97" s="693"/>
      <c r="P97" s="693"/>
      <c r="Q97" s="693"/>
      <c r="R97" s="693"/>
      <c r="S97" s="693"/>
      <c r="T97" s="693"/>
      <c r="U97" s="693"/>
      <c r="V97" s="693"/>
      <c r="W97" s="693"/>
      <c r="X97" s="693"/>
    </row>
    <row r="98" spans="1:24" x14ac:dyDescent="0.2">
      <c r="A98" s="694"/>
      <c r="B98" s="694"/>
      <c r="C98" s="694"/>
      <c r="D98" s="694"/>
      <c r="E98" s="694"/>
      <c r="F98" s="980"/>
      <c r="G98" s="693"/>
      <c r="H98" s="693"/>
      <c r="I98" s="693"/>
      <c r="J98" s="693"/>
      <c r="K98" s="693"/>
      <c r="L98" s="693"/>
      <c r="M98" s="693"/>
      <c r="N98" s="693"/>
      <c r="O98" s="693"/>
      <c r="P98" s="693"/>
      <c r="Q98" s="693"/>
      <c r="R98" s="693"/>
      <c r="S98" s="693"/>
      <c r="T98" s="693"/>
      <c r="U98" s="693"/>
      <c r="V98" s="693"/>
      <c r="W98" s="693"/>
      <c r="X98" s="693"/>
    </row>
    <row r="99" spans="1:24" x14ac:dyDescent="0.2">
      <c r="A99" s="694"/>
      <c r="B99" s="694"/>
      <c r="C99" s="694"/>
      <c r="D99" s="694"/>
      <c r="E99" s="694"/>
      <c r="F99" s="980"/>
      <c r="G99" s="693"/>
      <c r="H99" s="693"/>
      <c r="I99" s="693"/>
      <c r="J99" s="693"/>
      <c r="K99" s="693"/>
      <c r="L99" s="693"/>
      <c r="M99" s="693"/>
      <c r="N99" s="693"/>
      <c r="O99" s="693"/>
      <c r="P99" s="693"/>
      <c r="Q99" s="693"/>
      <c r="R99" s="693"/>
      <c r="S99" s="693"/>
      <c r="T99" s="693"/>
      <c r="U99" s="693"/>
      <c r="V99" s="693"/>
      <c r="W99" s="693"/>
      <c r="X99" s="693"/>
    </row>
    <row r="100" spans="1:24" x14ac:dyDescent="0.2">
      <c r="A100" s="694"/>
      <c r="B100" s="694"/>
      <c r="C100" s="694"/>
      <c r="D100" s="694"/>
      <c r="E100" s="694"/>
      <c r="F100" s="980"/>
      <c r="G100" s="693"/>
      <c r="H100" s="693"/>
      <c r="I100" s="693"/>
      <c r="J100" s="693"/>
      <c r="K100" s="693"/>
      <c r="L100" s="693"/>
      <c r="M100" s="693"/>
      <c r="N100" s="693"/>
      <c r="O100" s="693"/>
      <c r="P100" s="693"/>
      <c r="Q100" s="693"/>
      <c r="R100" s="693"/>
      <c r="S100" s="693"/>
      <c r="T100" s="693"/>
      <c r="U100" s="693"/>
      <c r="V100" s="693"/>
      <c r="W100" s="693"/>
      <c r="X100" s="693"/>
    </row>
    <row r="101" spans="1:24" x14ac:dyDescent="0.2">
      <c r="A101" s="694"/>
      <c r="B101" s="694"/>
      <c r="C101" s="694"/>
      <c r="D101" s="694"/>
      <c r="E101" s="694"/>
      <c r="F101" s="980"/>
      <c r="G101" s="693"/>
      <c r="H101" s="693"/>
      <c r="I101" s="693"/>
      <c r="J101" s="693"/>
      <c r="K101" s="693"/>
      <c r="L101" s="693"/>
      <c r="M101" s="693"/>
      <c r="N101" s="693"/>
      <c r="O101" s="693"/>
      <c r="P101" s="693"/>
      <c r="Q101" s="693"/>
      <c r="R101" s="693"/>
      <c r="S101" s="693"/>
      <c r="T101" s="693"/>
      <c r="U101" s="693"/>
      <c r="V101" s="693"/>
      <c r="W101" s="693"/>
      <c r="X101" s="693"/>
    </row>
    <row r="102" spans="1:24" x14ac:dyDescent="0.2">
      <c r="A102" s="694"/>
      <c r="B102" s="694"/>
      <c r="C102" s="694"/>
      <c r="D102" s="694"/>
      <c r="E102" s="694"/>
      <c r="F102" s="980"/>
      <c r="G102" s="693"/>
      <c r="H102" s="693"/>
      <c r="I102" s="693"/>
      <c r="J102" s="693"/>
      <c r="K102" s="693"/>
      <c r="L102" s="693"/>
      <c r="M102" s="693"/>
      <c r="N102" s="693"/>
      <c r="O102" s="693"/>
      <c r="P102" s="693"/>
      <c r="Q102" s="693"/>
      <c r="R102" s="693"/>
      <c r="S102" s="693"/>
      <c r="T102" s="693"/>
      <c r="U102" s="693"/>
      <c r="V102" s="693"/>
      <c r="W102" s="693"/>
      <c r="X102" s="693"/>
    </row>
    <row r="103" spans="1:24" x14ac:dyDescent="0.2">
      <c r="A103" s="694"/>
      <c r="B103" s="694"/>
      <c r="C103" s="694"/>
      <c r="D103" s="694"/>
      <c r="E103" s="694"/>
      <c r="F103" s="980"/>
      <c r="G103" s="693"/>
      <c r="H103" s="693"/>
      <c r="I103" s="693"/>
      <c r="J103" s="693"/>
      <c r="K103" s="693"/>
      <c r="L103" s="693"/>
      <c r="M103" s="693"/>
      <c r="N103" s="693"/>
      <c r="O103" s="693"/>
      <c r="P103" s="693"/>
      <c r="Q103" s="693"/>
      <c r="R103" s="693"/>
      <c r="S103" s="693"/>
      <c r="T103" s="693"/>
      <c r="U103" s="693"/>
      <c r="V103" s="693"/>
      <c r="W103" s="693"/>
      <c r="X103" s="693"/>
    </row>
    <row r="104" spans="1:24" x14ac:dyDescent="0.2">
      <c r="A104" s="694"/>
      <c r="B104" s="694"/>
      <c r="C104" s="694"/>
      <c r="D104" s="694"/>
      <c r="E104" s="694"/>
      <c r="F104" s="980"/>
      <c r="G104" s="693"/>
      <c r="H104" s="693"/>
      <c r="I104" s="693"/>
      <c r="J104" s="693"/>
      <c r="K104" s="693"/>
      <c r="L104" s="693"/>
      <c r="M104" s="693"/>
      <c r="N104" s="693"/>
      <c r="O104" s="693"/>
      <c r="P104" s="693"/>
      <c r="Q104" s="693"/>
      <c r="R104" s="693"/>
      <c r="S104" s="693"/>
      <c r="T104" s="693"/>
      <c r="U104" s="693"/>
      <c r="V104" s="693"/>
      <c r="W104" s="693"/>
      <c r="X104" s="693"/>
    </row>
    <row r="105" spans="1:24" x14ac:dyDescent="0.2">
      <c r="A105" s="694"/>
      <c r="B105" s="694"/>
      <c r="C105" s="694"/>
      <c r="D105" s="694"/>
      <c r="E105" s="694"/>
      <c r="F105" s="980"/>
      <c r="G105" s="693"/>
      <c r="H105" s="693"/>
      <c r="I105" s="693"/>
      <c r="J105" s="693"/>
      <c r="K105" s="693"/>
      <c r="L105" s="693"/>
      <c r="M105" s="693"/>
      <c r="N105" s="693"/>
      <c r="O105" s="693"/>
      <c r="P105" s="693"/>
      <c r="Q105" s="693"/>
      <c r="R105" s="693"/>
      <c r="S105" s="693"/>
      <c r="T105" s="693"/>
      <c r="U105" s="693"/>
      <c r="V105" s="693"/>
      <c r="W105" s="693"/>
      <c r="X105" s="693"/>
    </row>
    <row r="106" spans="1:24" x14ac:dyDescent="0.2">
      <c r="A106" s="694"/>
      <c r="B106" s="694"/>
      <c r="C106" s="694"/>
      <c r="D106" s="694"/>
      <c r="E106" s="694"/>
      <c r="F106" s="980"/>
      <c r="G106" s="693"/>
      <c r="H106" s="693"/>
      <c r="I106" s="693"/>
      <c r="J106" s="693"/>
      <c r="K106" s="693"/>
      <c r="L106" s="693"/>
      <c r="M106" s="693"/>
      <c r="N106" s="693"/>
      <c r="O106" s="693"/>
      <c r="P106" s="693"/>
      <c r="Q106" s="693"/>
      <c r="R106" s="693"/>
      <c r="S106" s="693"/>
      <c r="T106" s="693"/>
      <c r="U106" s="693"/>
      <c r="V106" s="693"/>
      <c r="W106" s="693"/>
      <c r="X106" s="693"/>
    </row>
    <row r="107" spans="1:24" x14ac:dyDescent="0.2">
      <c r="A107" s="694"/>
      <c r="B107" s="694"/>
      <c r="C107" s="694"/>
      <c r="D107" s="694"/>
      <c r="E107" s="694"/>
      <c r="F107" s="980"/>
      <c r="G107" s="693"/>
      <c r="H107" s="693"/>
      <c r="I107" s="693"/>
      <c r="J107" s="693"/>
      <c r="K107" s="693"/>
      <c r="L107" s="693"/>
      <c r="M107" s="693"/>
      <c r="N107" s="693"/>
      <c r="O107" s="693"/>
      <c r="P107" s="693"/>
      <c r="Q107" s="693"/>
      <c r="R107" s="693"/>
      <c r="S107" s="693"/>
      <c r="T107" s="693"/>
      <c r="U107" s="693"/>
      <c r="V107" s="693"/>
      <c r="W107" s="693"/>
      <c r="X107" s="693"/>
    </row>
    <row r="108" spans="1:24" x14ac:dyDescent="0.2">
      <c r="A108" s="694"/>
      <c r="B108" s="694"/>
      <c r="C108" s="694"/>
      <c r="D108" s="694"/>
      <c r="E108" s="694"/>
      <c r="F108" s="980"/>
      <c r="G108" s="693"/>
      <c r="H108" s="693"/>
      <c r="I108" s="693"/>
      <c r="J108" s="693"/>
      <c r="K108" s="693"/>
      <c r="L108" s="693"/>
      <c r="M108" s="693"/>
      <c r="N108" s="693"/>
      <c r="O108" s="693"/>
      <c r="P108" s="693"/>
      <c r="Q108" s="693"/>
      <c r="R108" s="693"/>
      <c r="S108" s="693"/>
      <c r="T108" s="693"/>
      <c r="U108" s="693"/>
      <c r="V108" s="693"/>
      <c r="W108" s="693"/>
      <c r="X108" s="693"/>
    </row>
    <row r="109" spans="1:24" x14ac:dyDescent="0.2">
      <c r="A109" s="694"/>
      <c r="B109" s="694"/>
      <c r="C109" s="694"/>
      <c r="D109" s="694"/>
      <c r="E109" s="694"/>
      <c r="F109" s="980"/>
      <c r="G109" s="693"/>
      <c r="H109" s="693"/>
      <c r="I109" s="693"/>
      <c r="J109" s="693"/>
      <c r="K109" s="693"/>
      <c r="L109" s="693"/>
      <c r="M109" s="693"/>
      <c r="N109" s="693"/>
      <c r="O109" s="693"/>
      <c r="P109" s="693"/>
      <c r="Q109" s="693"/>
      <c r="R109" s="693"/>
      <c r="S109" s="693"/>
      <c r="T109" s="693"/>
      <c r="U109" s="693"/>
      <c r="V109" s="693"/>
      <c r="W109" s="693"/>
      <c r="X109" s="693"/>
    </row>
    <row r="110" spans="1:24" x14ac:dyDescent="0.2">
      <c r="A110" s="694"/>
      <c r="B110" s="694"/>
      <c r="C110" s="694"/>
      <c r="D110" s="694"/>
      <c r="E110" s="694"/>
      <c r="F110" s="980"/>
      <c r="G110" s="693"/>
      <c r="H110" s="693"/>
      <c r="I110" s="693"/>
      <c r="J110" s="693"/>
      <c r="K110" s="693"/>
      <c r="L110" s="693"/>
      <c r="M110" s="693"/>
      <c r="N110" s="693"/>
      <c r="O110" s="693"/>
      <c r="P110" s="693"/>
      <c r="Q110" s="693"/>
      <c r="R110" s="693"/>
      <c r="S110" s="693"/>
      <c r="T110" s="693"/>
      <c r="U110" s="693"/>
      <c r="V110" s="693"/>
      <c r="W110" s="693"/>
      <c r="X110" s="693"/>
    </row>
    <row r="111" spans="1:24" x14ac:dyDescent="0.2">
      <c r="A111" s="694"/>
      <c r="B111" s="694"/>
      <c r="C111" s="694"/>
      <c r="D111" s="694"/>
      <c r="E111" s="694"/>
      <c r="F111" s="980"/>
      <c r="G111" s="693"/>
      <c r="H111" s="693"/>
      <c r="I111" s="693"/>
      <c r="J111" s="693"/>
      <c r="K111" s="693"/>
      <c r="L111" s="693"/>
      <c r="M111" s="693"/>
      <c r="N111" s="693"/>
      <c r="O111" s="693"/>
      <c r="P111" s="693"/>
      <c r="Q111" s="693"/>
      <c r="R111" s="693"/>
      <c r="S111" s="693"/>
      <c r="T111" s="693"/>
      <c r="U111" s="693"/>
      <c r="V111" s="693"/>
      <c r="W111" s="693"/>
      <c r="X111" s="693"/>
    </row>
    <row r="112" spans="1:24" x14ac:dyDescent="0.2">
      <c r="A112" s="694"/>
      <c r="B112" s="694"/>
      <c r="C112" s="694"/>
      <c r="D112" s="694"/>
      <c r="E112" s="694"/>
      <c r="F112" s="980"/>
      <c r="G112" s="693"/>
      <c r="H112" s="693"/>
      <c r="I112" s="693"/>
      <c r="J112" s="693"/>
      <c r="K112" s="693"/>
      <c r="L112" s="693"/>
      <c r="M112" s="693"/>
      <c r="N112" s="693"/>
      <c r="O112" s="693"/>
      <c r="P112" s="693"/>
      <c r="Q112" s="693"/>
      <c r="R112" s="693"/>
      <c r="S112" s="693"/>
      <c r="T112" s="693"/>
      <c r="U112" s="693"/>
      <c r="V112" s="693"/>
      <c r="W112" s="693"/>
      <c r="X112" s="693"/>
    </row>
    <row r="113" spans="1:24" x14ac:dyDescent="0.2">
      <c r="A113" s="694"/>
      <c r="B113" s="694"/>
      <c r="C113" s="694"/>
      <c r="D113" s="694"/>
      <c r="E113" s="694"/>
      <c r="F113" s="980"/>
      <c r="G113" s="693"/>
      <c r="H113" s="693"/>
      <c r="I113" s="693"/>
      <c r="J113" s="693"/>
      <c r="K113" s="693"/>
      <c r="L113" s="693"/>
      <c r="M113" s="693"/>
      <c r="N113" s="693"/>
      <c r="O113" s="693"/>
      <c r="P113" s="693"/>
      <c r="Q113" s="693"/>
      <c r="R113" s="693"/>
      <c r="S113" s="693"/>
      <c r="T113" s="693"/>
      <c r="U113" s="693"/>
      <c r="V113" s="693"/>
      <c r="W113" s="693"/>
      <c r="X113" s="693"/>
    </row>
    <row r="114" spans="1:24" x14ac:dyDescent="0.2">
      <c r="A114" s="694"/>
      <c r="B114" s="694"/>
      <c r="C114" s="694"/>
      <c r="D114" s="694"/>
      <c r="E114" s="694"/>
      <c r="F114" s="980"/>
      <c r="G114" s="693"/>
      <c r="H114" s="693"/>
      <c r="I114" s="693"/>
      <c r="J114" s="693"/>
      <c r="K114" s="693"/>
      <c r="L114" s="693"/>
      <c r="M114" s="693"/>
      <c r="N114" s="693"/>
      <c r="O114" s="693"/>
      <c r="P114" s="693"/>
      <c r="Q114" s="693"/>
      <c r="R114" s="693"/>
      <c r="S114" s="693"/>
      <c r="T114" s="693"/>
      <c r="U114" s="693"/>
      <c r="V114" s="693"/>
      <c r="W114" s="693"/>
      <c r="X114" s="693"/>
    </row>
    <row r="115" spans="1:24" x14ac:dyDescent="0.2">
      <c r="A115" s="694"/>
      <c r="B115" s="694"/>
      <c r="C115" s="694"/>
      <c r="D115" s="694"/>
      <c r="E115" s="694"/>
      <c r="F115" s="980"/>
      <c r="G115" s="693"/>
      <c r="H115" s="693"/>
      <c r="I115" s="693"/>
      <c r="J115" s="693"/>
      <c r="K115" s="693"/>
      <c r="L115" s="693"/>
      <c r="M115" s="693"/>
      <c r="N115" s="693"/>
      <c r="O115" s="693"/>
      <c r="P115" s="693"/>
      <c r="Q115" s="693"/>
      <c r="R115" s="693"/>
      <c r="S115" s="693"/>
      <c r="T115" s="693"/>
      <c r="U115" s="693"/>
      <c r="V115" s="693"/>
      <c r="W115" s="693"/>
      <c r="X115" s="693"/>
    </row>
    <row r="116" spans="1:24" x14ac:dyDescent="0.2">
      <c r="A116" s="694"/>
      <c r="B116" s="694"/>
      <c r="C116" s="694"/>
      <c r="D116" s="694"/>
      <c r="E116" s="694"/>
      <c r="F116" s="980"/>
      <c r="G116" s="693"/>
      <c r="H116" s="693"/>
      <c r="I116" s="693"/>
      <c r="J116" s="693"/>
      <c r="K116" s="693"/>
      <c r="L116" s="693"/>
      <c r="M116" s="693"/>
      <c r="N116" s="693"/>
      <c r="O116" s="693"/>
      <c r="P116" s="693"/>
      <c r="Q116" s="693"/>
      <c r="R116" s="693"/>
      <c r="S116" s="693"/>
      <c r="T116" s="693"/>
      <c r="U116" s="693"/>
      <c r="V116" s="693"/>
      <c r="W116" s="693"/>
      <c r="X116" s="693"/>
    </row>
    <row r="117" spans="1:24" x14ac:dyDescent="0.2">
      <c r="A117" s="694"/>
      <c r="B117" s="694"/>
      <c r="C117" s="694"/>
      <c r="D117" s="694"/>
      <c r="E117" s="694"/>
      <c r="F117" s="980"/>
      <c r="G117" s="693"/>
      <c r="H117" s="693"/>
      <c r="I117" s="693"/>
      <c r="J117" s="693"/>
      <c r="K117" s="693"/>
      <c r="L117" s="693"/>
      <c r="M117" s="693"/>
      <c r="N117" s="693"/>
      <c r="O117" s="693"/>
      <c r="P117" s="693"/>
      <c r="Q117" s="693"/>
      <c r="R117" s="693"/>
      <c r="S117" s="693"/>
      <c r="T117" s="693"/>
      <c r="U117" s="693"/>
      <c r="V117" s="693"/>
      <c r="W117" s="693"/>
      <c r="X117" s="693"/>
    </row>
    <row r="118" spans="1:24" x14ac:dyDescent="0.2">
      <c r="A118" s="694"/>
      <c r="B118" s="694"/>
      <c r="C118" s="694"/>
      <c r="D118" s="694"/>
      <c r="E118" s="694"/>
      <c r="F118" s="980"/>
      <c r="G118" s="693"/>
      <c r="H118" s="693"/>
      <c r="I118" s="693"/>
      <c r="J118" s="693"/>
      <c r="K118" s="693"/>
      <c r="L118" s="693"/>
      <c r="M118" s="693"/>
      <c r="N118" s="693"/>
      <c r="O118" s="693"/>
      <c r="P118" s="693"/>
      <c r="Q118" s="693"/>
      <c r="R118" s="693"/>
      <c r="S118" s="693"/>
      <c r="T118" s="693"/>
      <c r="U118" s="693"/>
      <c r="V118" s="693"/>
      <c r="W118" s="693"/>
      <c r="X118" s="693"/>
    </row>
    <row r="119" spans="1:24" x14ac:dyDescent="0.2">
      <c r="A119" s="694"/>
      <c r="B119" s="694"/>
      <c r="C119" s="694"/>
      <c r="D119" s="694"/>
      <c r="E119" s="694"/>
      <c r="F119" s="980"/>
      <c r="G119" s="693"/>
      <c r="H119" s="693"/>
      <c r="I119" s="693"/>
      <c r="J119" s="693"/>
      <c r="K119" s="693"/>
      <c r="L119" s="693"/>
      <c r="M119" s="693"/>
      <c r="N119" s="693"/>
      <c r="O119" s="693"/>
      <c r="P119" s="693"/>
      <c r="Q119" s="693"/>
      <c r="R119" s="693"/>
      <c r="S119" s="693"/>
      <c r="T119" s="693"/>
      <c r="U119" s="693"/>
      <c r="V119" s="693"/>
      <c r="W119" s="693"/>
      <c r="X119" s="693"/>
    </row>
    <row r="120" spans="1:24" x14ac:dyDescent="0.2">
      <c r="A120" s="694"/>
      <c r="B120" s="694"/>
      <c r="C120" s="694"/>
      <c r="D120" s="694"/>
      <c r="E120" s="694"/>
      <c r="F120" s="980"/>
      <c r="G120" s="693"/>
      <c r="H120" s="693"/>
      <c r="I120" s="693"/>
      <c r="J120" s="693"/>
      <c r="K120" s="693"/>
      <c r="L120" s="693"/>
      <c r="M120" s="693"/>
      <c r="N120" s="693"/>
      <c r="O120" s="693"/>
      <c r="P120" s="693"/>
      <c r="Q120" s="693"/>
      <c r="R120" s="693"/>
      <c r="S120" s="693"/>
      <c r="T120" s="693"/>
      <c r="U120" s="693"/>
      <c r="V120" s="693"/>
      <c r="W120" s="693"/>
      <c r="X120" s="693"/>
    </row>
    <row r="121" spans="1:24" x14ac:dyDescent="0.2">
      <c r="A121" s="694"/>
      <c r="B121" s="694"/>
      <c r="C121" s="694"/>
      <c r="D121" s="694"/>
      <c r="E121" s="694"/>
      <c r="F121" s="980"/>
      <c r="G121" s="693"/>
      <c r="H121" s="693"/>
      <c r="I121" s="693"/>
      <c r="J121" s="693"/>
      <c r="K121" s="693"/>
      <c r="L121" s="693"/>
      <c r="M121" s="693"/>
      <c r="N121" s="693"/>
      <c r="O121" s="693"/>
      <c r="P121" s="693"/>
      <c r="Q121" s="693"/>
      <c r="R121" s="693"/>
      <c r="S121" s="693"/>
      <c r="T121" s="693"/>
      <c r="U121" s="693"/>
      <c r="V121" s="693"/>
      <c r="W121" s="693"/>
      <c r="X121" s="693"/>
    </row>
    <row r="122" spans="1:24" x14ac:dyDescent="0.2">
      <c r="A122" s="694"/>
      <c r="B122" s="694"/>
      <c r="C122" s="694"/>
      <c r="D122" s="694"/>
      <c r="E122" s="694"/>
      <c r="F122" s="980"/>
      <c r="G122" s="693"/>
      <c r="H122" s="693"/>
      <c r="I122" s="693"/>
      <c r="J122" s="693"/>
      <c r="K122" s="693"/>
      <c r="L122" s="693"/>
      <c r="M122" s="693"/>
      <c r="N122" s="693"/>
      <c r="O122" s="693"/>
      <c r="P122" s="693"/>
      <c r="Q122" s="693"/>
      <c r="R122" s="693"/>
      <c r="S122" s="693"/>
      <c r="T122" s="693"/>
      <c r="U122" s="693"/>
      <c r="V122" s="693"/>
      <c r="W122" s="693"/>
      <c r="X122" s="693"/>
    </row>
    <row r="123" spans="1:24" x14ac:dyDescent="0.2">
      <c r="A123" s="694"/>
      <c r="B123" s="694"/>
      <c r="C123" s="694"/>
      <c r="D123" s="694"/>
      <c r="E123" s="694"/>
      <c r="F123" s="980"/>
      <c r="G123" s="693"/>
      <c r="H123" s="693"/>
      <c r="I123" s="693"/>
      <c r="J123" s="693"/>
      <c r="K123" s="693"/>
      <c r="L123" s="693"/>
      <c r="M123" s="693"/>
      <c r="N123" s="693"/>
      <c r="O123" s="693"/>
      <c r="P123" s="693"/>
      <c r="Q123" s="693"/>
      <c r="R123" s="693"/>
      <c r="S123" s="693"/>
      <c r="T123" s="693"/>
      <c r="U123" s="693"/>
      <c r="V123" s="693"/>
      <c r="W123" s="693"/>
      <c r="X123" s="693"/>
    </row>
    <row r="124" spans="1:24" x14ac:dyDescent="0.2">
      <c r="A124" s="694"/>
      <c r="B124" s="694"/>
      <c r="C124" s="694"/>
      <c r="D124" s="694"/>
      <c r="E124" s="694"/>
      <c r="F124" s="980"/>
      <c r="G124" s="693"/>
      <c r="H124" s="693"/>
      <c r="I124" s="693"/>
      <c r="J124" s="693"/>
      <c r="K124" s="693"/>
      <c r="L124" s="693"/>
      <c r="M124" s="693"/>
      <c r="N124" s="693"/>
      <c r="O124" s="693"/>
      <c r="P124" s="693"/>
      <c r="Q124" s="693"/>
      <c r="R124" s="693"/>
      <c r="S124" s="693"/>
      <c r="T124" s="693"/>
      <c r="U124" s="693"/>
      <c r="V124" s="693"/>
      <c r="W124" s="693"/>
      <c r="X124" s="693"/>
    </row>
    <row r="125" spans="1:24" x14ac:dyDescent="0.2">
      <c r="A125" s="694"/>
      <c r="B125" s="694"/>
      <c r="C125" s="694"/>
      <c r="D125" s="694"/>
      <c r="E125" s="694"/>
      <c r="F125" s="980"/>
      <c r="G125" s="693"/>
      <c r="H125" s="693"/>
      <c r="I125" s="693"/>
      <c r="J125" s="693"/>
      <c r="K125" s="693"/>
      <c r="L125" s="693"/>
      <c r="M125" s="693"/>
      <c r="N125" s="693"/>
      <c r="O125" s="693"/>
      <c r="P125" s="693"/>
      <c r="Q125" s="693"/>
      <c r="R125" s="693"/>
      <c r="S125" s="693"/>
      <c r="T125" s="693"/>
      <c r="U125" s="693"/>
      <c r="V125" s="693"/>
      <c r="W125" s="693"/>
      <c r="X125" s="693"/>
    </row>
    <row r="126" spans="1:24" x14ac:dyDescent="0.2">
      <c r="A126" s="694"/>
      <c r="B126" s="694"/>
      <c r="C126" s="694"/>
      <c r="D126" s="694"/>
      <c r="E126" s="694"/>
      <c r="F126" s="980"/>
      <c r="G126" s="693"/>
      <c r="H126" s="693"/>
      <c r="I126" s="693"/>
      <c r="J126" s="693"/>
      <c r="K126" s="693"/>
      <c r="L126" s="693"/>
      <c r="M126" s="693"/>
      <c r="N126" s="693"/>
      <c r="O126" s="693"/>
      <c r="P126" s="693"/>
      <c r="Q126" s="693"/>
      <c r="R126" s="693"/>
      <c r="S126" s="693"/>
      <c r="T126" s="693"/>
      <c r="U126" s="693"/>
      <c r="V126" s="693"/>
      <c r="W126" s="693"/>
      <c r="X126" s="693"/>
    </row>
    <row r="127" spans="1:24" x14ac:dyDescent="0.2">
      <c r="A127" s="694"/>
      <c r="B127" s="694"/>
      <c r="C127" s="694"/>
      <c r="D127" s="694"/>
      <c r="E127" s="694"/>
      <c r="F127" s="980"/>
      <c r="G127" s="693"/>
      <c r="H127" s="693"/>
      <c r="I127" s="693"/>
      <c r="J127" s="693"/>
      <c r="K127" s="693"/>
      <c r="L127" s="693"/>
      <c r="M127" s="693"/>
      <c r="N127" s="693"/>
      <c r="O127" s="693"/>
      <c r="P127" s="693"/>
      <c r="Q127" s="693"/>
      <c r="R127" s="693"/>
      <c r="S127" s="693"/>
      <c r="T127" s="693"/>
      <c r="U127" s="693"/>
      <c r="V127" s="693"/>
      <c r="W127" s="693"/>
      <c r="X127" s="693"/>
    </row>
    <row r="128" spans="1:24" x14ac:dyDescent="0.2">
      <c r="A128" s="694"/>
      <c r="B128" s="694"/>
      <c r="C128" s="694"/>
      <c r="D128" s="694"/>
      <c r="E128" s="694"/>
      <c r="F128" s="980"/>
      <c r="G128" s="693"/>
      <c r="H128" s="693"/>
      <c r="I128" s="693"/>
      <c r="J128" s="693"/>
      <c r="K128" s="693"/>
      <c r="L128" s="693"/>
      <c r="M128" s="693"/>
      <c r="N128" s="693"/>
      <c r="O128" s="693"/>
      <c r="P128" s="693"/>
      <c r="Q128" s="693"/>
      <c r="R128" s="693"/>
      <c r="S128" s="693"/>
      <c r="T128" s="693"/>
      <c r="U128" s="693"/>
      <c r="V128" s="693"/>
      <c r="W128" s="693"/>
      <c r="X128" s="693"/>
    </row>
    <row r="129" spans="1:24" x14ac:dyDescent="0.2">
      <c r="A129" s="694"/>
      <c r="B129" s="694"/>
      <c r="C129" s="694"/>
      <c r="D129" s="694"/>
      <c r="E129" s="694"/>
      <c r="F129" s="980"/>
      <c r="G129" s="693"/>
      <c r="H129" s="693"/>
      <c r="I129" s="693"/>
      <c r="J129" s="693"/>
      <c r="K129" s="693"/>
      <c r="L129" s="693"/>
      <c r="M129" s="693"/>
      <c r="N129" s="693"/>
      <c r="O129" s="693"/>
      <c r="P129" s="693"/>
      <c r="Q129" s="693"/>
      <c r="R129" s="693"/>
      <c r="S129" s="693"/>
      <c r="T129" s="693"/>
      <c r="U129" s="693"/>
      <c r="V129" s="693"/>
      <c r="W129" s="693"/>
      <c r="X129" s="693"/>
    </row>
    <row r="130" spans="1:24" x14ac:dyDescent="0.2">
      <c r="A130" s="694"/>
      <c r="B130" s="694"/>
      <c r="C130" s="694"/>
      <c r="D130" s="694"/>
      <c r="E130" s="694"/>
      <c r="F130" s="980"/>
      <c r="G130" s="693"/>
      <c r="H130" s="693"/>
      <c r="I130" s="693"/>
      <c r="J130" s="693"/>
      <c r="K130" s="693"/>
      <c r="L130" s="693"/>
      <c r="M130" s="693"/>
      <c r="N130" s="693"/>
      <c r="O130" s="693"/>
      <c r="P130" s="693"/>
      <c r="Q130" s="693"/>
      <c r="R130" s="693"/>
      <c r="S130" s="693"/>
      <c r="T130" s="693"/>
      <c r="U130" s="693"/>
      <c r="V130" s="693"/>
      <c r="W130" s="693"/>
      <c r="X130" s="693"/>
    </row>
    <row r="131" spans="1:24" x14ac:dyDescent="0.2">
      <c r="A131" s="694"/>
      <c r="B131" s="694"/>
      <c r="C131" s="694"/>
      <c r="D131" s="694"/>
      <c r="E131" s="694"/>
      <c r="F131" s="980"/>
      <c r="G131" s="693"/>
      <c r="H131" s="693"/>
      <c r="I131" s="693"/>
      <c r="J131" s="693"/>
      <c r="K131" s="693"/>
      <c r="L131" s="693"/>
      <c r="M131" s="693"/>
      <c r="N131" s="693"/>
      <c r="O131" s="693"/>
      <c r="P131" s="693"/>
      <c r="Q131" s="693"/>
      <c r="R131" s="693"/>
      <c r="S131" s="693"/>
      <c r="T131" s="693"/>
      <c r="U131" s="693"/>
      <c r="V131" s="693"/>
      <c r="W131" s="693"/>
      <c r="X131" s="693"/>
    </row>
    <row r="132" spans="1:24" x14ac:dyDescent="0.2">
      <c r="A132" s="694"/>
      <c r="B132" s="694"/>
      <c r="C132" s="694"/>
      <c r="D132" s="694"/>
      <c r="E132" s="694"/>
      <c r="F132" s="980"/>
      <c r="G132" s="693"/>
      <c r="H132" s="693"/>
      <c r="I132" s="693"/>
      <c r="J132" s="693"/>
      <c r="K132" s="693"/>
      <c r="L132" s="693"/>
      <c r="M132" s="693"/>
      <c r="N132" s="693"/>
      <c r="O132" s="693"/>
      <c r="P132" s="693"/>
      <c r="Q132" s="693"/>
      <c r="R132" s="693"/>
      <c r="S132" s="693"/>
      <c r="T132" s="693"/>
      <c r="U132" s="693"/>
      <c r="V132" s="693"/>
      <c r="W132" s="693"/>
      <c r="X132" s="693"/>
    </row>
    <row r="133" spans="1:24" x14ac:dyDescent="0.2">
      <c r="A133" s="694"/>
      <c r="B133" s="694"/>
      <c r="C133" s="694"/>
      <c r="D133" s="694"/>
      <c r="E133" s="694"/>
      <c r="F133" s="980"/>
      <c r="G133" s="693"/>
      <c r="H133" s="693"/>
      <c r="I133" s="693"/>
      <c r="J133" s="693"/>
      <c r="K133" s="693"/>
      <c r="L133" s="693"/>
      <c r="M133" s="693"/>
      <c r="N133" s="693"/>
      <c r="O133" s="693"/>
      <c r="P133" s="693"/>
      <c r="Q133" s="693"/>
      <c r="R133" s="693"/>
      <c r="S133" s="693"/>
      <c r="T133" s="693"/>
      <c r="U133" s="693"/>
      <c r="V133" s="693"/>
      <c r="W133" s="693"/>
      <c r="X133" s="693"/>
    </row>
    <row r="134" spans="1:24" x14ac:dyDescent="0.2">
      <c r="A134" s="694"/>
      <c r="B134" s="694"/>
      <c r="C134" s="694"/>
      <c r="D134" s="694"/>
      <c r="E134" s="694"/>
      <c r="F134" s="980"/>
      <c r="G134" s="693"/>
      <c r="H134" s="693"/>
      <c r="I134" s="693"/>
      <c r="J134" s="693"/>
      <c r="K134" s="693"/>
      <c r="L134" s="693"/>
      <c r="M134" s="693"/>
      <c r="N134" s="693"/>
      <c r="O134" s="693"/>
      <c r="P134" s="693"/>
      <c r="Q134" s="693"/>
      <c r="R134" s="693"/>
      <c r="S134" s="693"/>
      <c r="T134" s="693"/>
      <c r="U134" s="693"/>
      <c r="V134" s="693"/>
      <c r="W134" s="693"/>
      <c r="X134" s="693"/>
    </row>
    <row r="135" spans="1:24" x14ac:dyDescent="0.2">
      <c r="A135" s="694"/>
      <c r="B135" s="694"/>
      <c r="C135" s="694"/>
      <c r="D135" s="694"/>
      <c r="E135" s="694"/>
      <c r="F135" s="980"/>
      <c r="G135" s="693"/>
      <c r="H135" s="693"/>
      <c r="I135" s="693"/>
      <c r="J135" s="693"/>
      <c r="K135" s="693"/>
      <c r="L135" s="693"/>
      <c r="M135" s="693"/>
      <c r="N135" s="693"/>
      <c r="O135" s="693"/>
      <c r="P135" s="693"/>
      <c r="Q135" s="693"/>
      <c r="R135" s="693"/>
      <c r="S135" s="693"/>
      <c r="T135" s="693"/>
      <c r="U135" s="693"/>
      <c r="V135" s="693"/>
      <c r="W135" s="693"/>
      <c r="X135" s="693"/>
    </row>
    <row r="136" spans="1:24" x14ac:dyDescent="0.2">
      <c r="A136" s="694"/>
      <c r="B136" s="694"/>
      <c r="C136" s="694"/>
      <c r="D136" s="694"/>
      <c r="E136" s="694"/>
      <c r="F136" s="980"/>
      <c r="G136" s="693"/>
      <c r="H136" s="693"/>
      <c r="I136" s="693"/>
      <c r="J136" s="693"/>
      <c r="K136" s="693"/>
      <c r="L136" s="693"/>
      <c r="M136" s="693"/>
      <c r="N136" s="693"/>
      <c r="O136" s="693"/>
      <c r="P136" s="693"/>
      <c r="Q136" s="693"/>
      <c r="R136" s="693"/>
      <c r="S136" s="693"/>
      <c r="T136" s="693"/>
      <c r="U136" s="693"/>
      <c r="V136" s="693"/>
      <c r="W136" s="693"/>
      <c r="X136" s="693"/>
    </row>
    <row r="137" spans="1:24" x14ac:dyDescent="0.2">
      <c r="A137" s="694"/>
      <c r="B137" s="694"/>
      <c r="C137" s="694"/>
      <c r="D137" s="694"/>
      <c r="E137" s="694"/>
      <c r="F137" s="980"/>
      <c r="G137" s="693"/>
      <c r="H137" s="693"/>
      <c r="I137" s="693"/>
      <c r="J137" s="693"/>
      <c r="K137" s="693"/>
      <c r="L137" s="693"/>
      <c r="M137" s="693"/>
      <c r="N137" s="693"/>
      <c r="O137" s="693"/>
      <c r="P137" s="693"/>
      <c r="Q137" s="693"/>
      <c r="R137" s="693"/>
      <c r="S137" s="693"/>
      <c r="T137" s="693"/>
      <c r="U137" s="693"/>
      <c r="V137" s="693"/>
      <c r="W137" s="693"/>
      <c r="X137" s="693"/>
    </row>
    <row r="138" spans="1:24" x14ac:dyDescent="0.2">
      <c r="A138" s="694"/>
      <c r="B138" s="694"/>
      <c r="C138" s="694"/>
      <c r="D138" s="694"/>
      <c r="E138" s="694"/>
      <c r="F138" s="980"/>
      <c r="G138" s="693"/>
      <c r="H138" s="693"/>
      <c r="I138" s="693"/>
      <c r="J138" s="693"/>
      <c r="K138" s="693"/>
      <c r="L138" s="693"/>
      <c r="M138" s="693"/>
      <c r="N138" s="693"/>
      <c r="O138" s="693"/>
      <c r="P138" s="693"/>
      <c r="Q138" s="693"/>
      <c r="R138" s="693"/>
      <c r="S138" s="693"/>
      <c r="T138" s="693"/>
      <c r="U138" s="693"/>
      <c r="V138" s="693"/>
      <c r="W138" s="693"/>
      <c r="X138" s="693"/>
    </row>
    <row r="139" spans="1:24" x14ac:dyDescent="0.2">
      <c r="A139" s="694"/>
      <c r="B139" s="694"/>
      <c r="C139" s="694"/>
      <c r="D139" s="694"/>
      <c r="E139" s="694"/>
      <c r="F139" s="980"/>
      <c r="G139" s="693"/>
      <c r="H139" s="693"/>
      <c r="I139" s="693"/>
      <c r="J139" s="693"/>
      <c r="K139" s="693"/>
      <c r="L139" s="693"/>
      <c r="M139" s="693"/>
      <c r="N139" s="693"/>
      <c r="O139" s="693"/>
      <c r="P139" s="693"/>
      <c r="Q139" s="693"/>
      <c r="R139" s="693"/>
      <c r="S139" s="693"/>
      <c r="T139" s="693"/>
      <c r="U139" s="693"/>
      <c r="V139" s="693"/>
      <c r="W139" s="693"/>
      <c r="X139" s="693"/>
    </row>
    <row r="140" spans="1:24" x14ac:dyDescent="0.2">
      <c r="A140" s="694"/>
      <c r="B140" s="694"/>
      <c r="C140" s="694"/>
      <c r="D140" s="694"/>
      <c r="E140" s="694"/>
      <c r="F140" s="980"/>
      <c r="G140" s="693"/>
      <c r="H140" s="693"/>
      <c r="I140" s="693"/>
      <c r="J140" s="693"/>
      <c r="K140" s="693"/>
      <c r="L140" s="693"/>
      <c r="M140" s="693"/>
      <c r="N140" s="693"/>
      <c r="O140" s="693"/>
      <c r="P140" s="693"/>
      <c r="Q140" s="693"/>
      <c r="R140" s="693"/>
      <c r="S140" s="693"/>
      <c r="T140" s="693"/>
      <c r="U140" s="693"/>
      <c r="V140" s="693"/>
      <c r="W140" s="693"/>
      <c r="X140" s="693"/>
    </row>
    <row r="141" spans="1:24" x14ac:dyDescent="0.2">
      <c r="A141" s="694"/>
      <c r="B141" s="694"/>
      <c r="C141" s="694"/>
      <c r="D141" s="694"/>
      <c r="E141" s="694"/>
      <c r="F141" s="980"/>
      <c r="G141" s="693"/>
      <c r="H141" s="693"/>
      <c r="I141" s="693"/>
      <c r="J141" s="693"/>
      <c r="K141" s="693"/>
      <c r="L141" s="693"/>
      <c r="M141" s="693"/>
      <c r="N141" s="693"/>
      <c r="O141" s="693"/>
      <c r="P141" s="693"/>
      <c r="Q141" s="693"/>
      <c r="R141" s="693"/>
      <c r="S141" s="693"/>
      <c r="T141" s="693"/>
      <c r="U141" s="693"/>
      <c r="V141" s="693"/>
      <c r="W141" s="693"/>
      <c r="X141" s="693"/>
    </row>
    <row r="142" spans="1:24" x14ac:dyDescent="0.2">
      <c r="A142" s="694"/>
      <c r="B142" s="694"/>
      <c r="C142" s="694"/>
      <c r="D142" s="694"/>
      <c r="E142" s="694"/>
      <c r="F142" s="980"/>
      <c r="G142" s="693"/>
      <c r="H142" s="693"/>
      <c r="I142" s="693"/>
      <c r="J142" s="693"/>
      <c r="K142" s="693"/>
      <c r="L142" s="693"/>
      <c r="M142" s="693"/>
      <c r="N142" s="693"/>
      <c r="O142" s="693"/>
      <c r="P142" s="693"/>
      <c r="Q142" s="693"/>
      <c r="R142" s="693"/>
      <c r="S142" s="693"/>
      <c r="T142" s="693"/>
      <c r="U142" s="693"/>
      <c r="V142" s="693"/>
      <c r="W142" s="693"/>
      <c r="X142" s="693"/>
    </row>
    <row r="143" spans="1:24" x14ac:dyDescent="0.2">
      <c r="A143" s="694"/>
      <c r="B143" s="694"/>
      <c r="C143" s="694"/>
      <c r="D143" s="694"/>
      <c r="E143" s="694"/>
      <c r="F143" s="980"/>
      <c r="G143" s="693"/>
      <c r="H143" s="693"/>
      <c r="I143" s="693"/>
      <c r="J143" s="693"/>
      <c r="K143" s="693"/>
      <c r="L143" s="693"/>
      <c r="M143" s="693"/>
      <c r="N143" s="693"/>
      <c r="O143" s="693"/>
      <c r="P143" s="693"/>
      <c r="Q143" s="693"/>
      <c r="R143" s="693"/>
      <c r="S143" s="693"/>
      <c r="T143" s="693"/>
      <c r="U143" s="693"/>
      <c r="V143" s="693"/>
      <c r="W143" s="693"/>
      <c r="X143" s="693"/>
    </row>
    <row r="144" spans="1:24" x14ac:dyDescent="0.2">
      <c r="A144" s="694"/>
      <c r="B144" s="694"/>
      <c r="C144" s="694"/>
      <c r="D144" s="694"/>
      <c r="E144" s="694"/>
      <c r="F144" s="980"/>
      <c r="G144" s="693"/>
      <c r="H144" s="693"/>
      <c r="I144" s="693"/>
      <c r="J144" s="693"/>
      <c r="K144" s="693"/>
      <c r="L144" s="693"/>
      <c r="M144" s="693"/>
      <c r="N144" s="693"/>
      <c r="O144" s="693"/>
      <c r="P144" s="693"/>
      <c r="Q144" s="693"/>
      <c r="R144" s="693"/>
      <c r="S144" s="693"/>
      <c r="T144" s="693"/>
      <c r="U144" s="693"/>
      <c r="V144" s="693"/>
      <c r="W144" s="693"/>
      <c r="X144" s="693"/>
    </row>
    <row r="145" spans="1:24" x14ac:dyDescent="0.2">
      <c r="A145" s="694"/>
      <c r="B145" s="694"/>
      <c r="C145" s="694"/>
      <c r="D145" s="694"/>
      <c r="E145" s="694"/>
      <c r="F145" s="980"/>
      <c r="G145" s="693"/>
      <c r="H145" s="693"/>
      <c r="I145" s="693"/>
      <c r="J145" s="693"/>
      <c r="K145" s="693"/>
      <c r="L145" s="693"/>
      <c r="M145" s="693"/>
      <c r="N145" s="693"/>
      <c r="O145" s="693"/>
      <c r="P145" s="693"/>
      <c r="Q145" s="693"/>
      <c r="R145" s="693"/>
      <c r="S145" s="693"/>
      <c r="T145" s="693"/>
      <c r="U145" s="693"/>
      <c r="V145" s="693"/>
      <c r="W145" s="693"/>
      <c r="X145" s="693"/>
    </row>
    <row r="146" spans="1:24" x14ac:dyDescent="0.2">
      <c r="A146" s="694"/>
      <c r="B146" s="694"/>
      <c r="C146" s="694"/>
      <c r="D146" s="694"/>
      <c r="E146" s="694"/>
      <c r="F146" s="980"/>
      <c r="G146" s="693"/>
      <c r="H146" s="693"/>
      <c r="I146" s="693"/>
      <c r="J146" s="693"/>
      <c r="K146" s="693"/>
      <c r="L146" s="693"/>
      <c r="M146" s="693"/>
      <c r="N146" s="693"/>
      <c r="O146" s="693"/>
      <c r="P146" s="693"/>
      <c r="Q146" s="693"/>
      <c r="R146" s="693"/>
      <c r="S146" s="693"/>
      <c r="T146" s="693"/>
      <c r="U146" s="693"/>
      <c r="V146" s="693"/>
      <c r="W146" s="693"/>
      <c r="X146" s="693"/>
    </row>
    <row r="147" spans="1:24" x14ac:dyDescent="0.2">
      <c r="A147" s="694"/>
      <c r="B147" s="694"/>
      <c r="C147" s="694"/>
      <c r="D147" s="694"/>
      <c r="E147" s="694"/>
      <c r="F147" s="980"/>
      <c r="G147" s="693"/>
      <c r="H147" s="693"/>
      <c r="I147" s="693"/>
      <c r="J147" s="693"/>
      <c r="K147" s="693"/>
      <c r="L147" s="693"/>
      <c r="M147" s="693"/>
      <c r="N147" s="693"/>
      <c r="O147" s="693"/>
      <c r="P147" s="693"/>
      <c r="Q147" s="693"/>
      <c r="R147" s="693"/>
      <c r="S147" s="693"/>
      <c r="T147" s="693"/>
      <c r="U147" s="693"/>
      <c r="V147" s="693"/>
      <c r="W147" s="693"/>
      <c r="X147" s="693"/>
    </row>
    <row r="148" spans="1:24" x14ac:dyDescent="0.2">
      <c r="A148" s="694"/>
      <c r="B148" s="694"/>
      <c r="C148" s="694"/>
      <c r="D148" s="694"/>
      <c r="E148" s="694"/>
      <c r="F148" s="980"/>
      <c r="G148" s="693"/>
      <c r="H148" s="693"/>
      <c r="I148" s="693"/>
      <c r="J148" s="693"/>
      <c r="K148" s="693"/>
      <c r="L148" s="693"/>
      <c r="M148" s="693"/>
      <c r="N148" s="693"/>
      <c r="O148" s="693"/>
      <c r="P148" s="693"/>
      <c r="Q148" s="693"/>
      <c r="R148" s="693"/>
      <c r="S148" s="693"/>
      <c r="T148" s="693"/>
      <c r="U148" s="693"/>
      <c r="V148" s="693"/>
      <c r="W148" s="693"/>
      <c r="X148" s="693"/>
    </row>
    <row r="149" spans="1:24" x14ac:dyDescent="0.2">
      <c r="A149" s="694"/>
      <c r="B149" s="694"/>
      <c r="C149" s="694"/>
      <c r="D149" s="694"/>
      <c r="E149" s="694"/>
      <c r="F149" s="980"/>
      <c r="G149" s="693"/>
      <c r="H149" s="693"/>
      <c r="I149" s="693"/>
      <c r="J149" s="693"/>
      <c r="K149" s="693"/>
      <c r="L149" s="693"/>
      <c r="M149" s="693"/>
      <c r="N149" s="693"/>
      <c r="O149" s="693"/>
      <c r="P149" s="693"/>
      <c r="Q149" s="693"/>
      <c r="R149" s="693"/>
      <c r="S149" s="693"/>
      <c r="T149" s="693"/>
      <c r="U149" s="693"/>
      <c r="V149" s="693"/>
      <c r="W149" s="693"/>
      <c r="X149" s="693"/>
    </row>
    <row r="150" spans="1:24" x14ac:dyDescent="0.2">
      <c r="A150" s="694"/>
      <c r="B150" s="694"/>
      <c r="C150" s="694"/>
      <c r="D150" s="694"/>
      <c r="E150" s="694"/>
      <c r="F150" s="980"/>
      <c r="G150" s="693"/>
      <c r="H150" s="693"/>
      <c r="I150" s="693"/>
      <c r="J150" s="693"/>
      <c r="K150" s="693"/>
      <c r="L150" s="693"/>
      <c r="M150" s="693"/>
      <c r="N150" s="693"/>
      <c r="O150" s="693"/>
      <c r="P150" s="693"/>
      <c r="Q150" s="693"/>
      <c r="R150" s="693"/>
      <c r="S150" s="693"/>
      <c r="T150" s="693"/>
      <c r="U150" s="693"/>
      <c r="V150" s="693"/>
      <c r="W150" s="693"/>
      <c r="X150" s="693"/>
    </row>
    <row r="151" spans="1:24" x14ac:dyDescent="0.2">
      <c r="A151" s="694"/>
      <c r="B151" s="694"/>
      <c r="C151" s="694"/>
      <c r="D151" s="694"/>
      <c r="E151" s="694"/>
      <c r="F151" s="980"/>
      <c r="G151" s="693"/>
      <c r="H151" s="693"/>
      <c r="I151" s="693"/>
      <c r="J151" s="693"/>
      <c r="K151" s="693"/>
      <c r="L151" s="693"/>
      <c r="M151" s="693"/>
      <c r="N151" s="693"/>
      <c r="O151" s="693"/>
      <c r="P151" s="693"/>
      <c r="Q151" s="693"/>
      <c r="R151" s="693"/>
      <c r="S151" s="693"/>
      <c r="T151" s="693"/>
      <c r="U151" s="693"/>
      <c r="V151" s="693"/>
      <c r="W151" s="693"/>
      <c r="X151" s="693"/>
    </row>
    <row r="152" spans="1:24" x14ac:dyDescent="0.2">
      <c r="A152" s="694"/>
      <c r="B152" s="694"/>
      <c r="C152" s="694"/>
      <c r="D152" s="694"/>
      <c r="E152" s="694"/>
      <c r="F152" s="980"/>
      <c r="G152" s="693"/>
      <c r="H152" s="693"/>
      <c r="I152" s="693"/>
      <c r="J152" s="693"/>
      <c r="K152" s="693"/>
      <c r="L152" s="693"/>
      <c r="M152" s="693"/>
      <c r="N152" s="693"/>
      <c r="O152" s="693"/>
      <c r="P152" s="693"/>
      <c r="Q152" s="693"/>
      <c r="R152" s="693"/>
      <c r="S152" s="693"/>
      <c r="T152" s="693"/>
      <c r="U152" s="693"/>
      <c r="V152" s="693"/>
      <c r="W152" s="693"/>
      <c r="X152" s="693"/>
    </row>
    <row r="153" spans="1:24" x14ac:dyDescent="0.2">
      <c r="A153" s="694"/>
      <c r="B153" s="694"/>
      <c r="C153" s="694"/>
      <c r="D153" s="694"/>
      <c r="E153" s="694"/>
      <c r="F153" s="980"/>
      <c r="G153" s="693"/>
      <c r="H153" s="693"/>
      <c r="I153" s="693"/>
      <c r="J153" s="693"/>
      <c r="K153" s="693"/>
      <c r="L153" s="693"/>
      <c r="M153" s="693"/>
      <c r="N153" s="693"/>
      <c r="O153" s="693"/>
      <c r="P153" s="693"/>
      <c r="Q153" s="693"/>
      <c r="R153" s="693"/>
      <c r="S153" s="693"/>
      <c r="T153" s="693"/>
      <c r="U153" s="693"/>
      <c r="V153" s="693"/>
      <c r="W153" s="693"/>
      <c r="X153" s="693"/>
    </row>
    <row r="154" spans="1:24" x14ac:dyDescent="0.2">
      <c r="A154" s="694"/>
      <c r="B154" s="694"/>
      <c r="C154" s="694"/>
      <c r="D154" s="694"/>
      <c r="E154" s="694"/>
      <c r="F154" s="980"/>
      <c r="G154" s="693"/>
      <c r="H154" s="693"/>
      <c r="I154" s="693"/>
      <c r="J154" s="693"/>
      <c r="K154" s="693"/>
      <c r="L154" s="693"/>
      <c r="M154" s="693"/>
      <c r="N154" s="693"/>
      <c r="O154" s="693"/>
      <c r="P154" s="693"/>
      <c r="Q154" s="693"/>
      <c r="R154" s="693"/>
      <c r="S154" s="693"/>
      <c r="T154" s="693"/>
      <c r="U154" s="693"/>
      <c r="V154" s="693"/>
      <c r="W154" s="693"/>
      <c r="X154" s="693"/>
    </row>
    <row r="155" spans="1:24" x14ac:dyDescent="0.2">
      <c r="A155" s="694"/>
      <c r="B155" s="694"/>
      <c r="C155" s="694"/>
      <c r="D155" s="694"/>
      <c r="E155" s="694"/>
      <c r="F155" s="980"/>
      <c r="G155" s="693"/>
      <c r="H155" s="693"/>
      <c r="I155" s="693"/>
      <c r="J155" s="693"/>
      <c r="K155" s="693"/>
      <c r="L155" s="693"/>
      <c r="M155" s="693"/>
      <c r="N155" s="693"/>
      <c r="O155" s="693"/>
      <c r="P155" s="693"/>
      <c r="Q155" s="693"/>
      <c r="R155" s="693"/>
      <c r="S155" s="693"/>
      <c r="T155" s="693"/>
      <c r="U155" s="693"/>
      <c r="V155" s="693"/>
      <c r="W155" s="693"/>
      <c r="X155" s="693"/>
    </row>
    <row r="156" spans="1:24" x14ac:dyDescent="0.2">
      <c r="A156" s="694"/>
      <c r="B156" s="694"/>
      <c r="C156" s="694"/>
      <c r="D156" s="694"/>
      <c r="E156" s="694"/>
      <c r="F156" s="980"/>
      <c r="G156" s="693"/>
      <c r="H156" s="693"/>
      <c r="I156" s="693"/>
      <c r="J156" s="693"/>
      <c r="K156" s="693"/>
      <c r="L156" s="693"/>
      <c r="M156" s="693"/>
      <c r="N156" s="693"/>
      <c r="O156" s="693"/>
      <c r="P156" s="693"/>
      <c r="Q156" s="693"/>
      <c r="R156" s="693"/>
      <c r="S156" s="693"/>
      <c r="T156" s="693"/>
      <c r="U156" s="693"/>
      <c r="V156" s="693"/>
      <c r="W156" s="693"/>
      <c r="X156" s="693"/>
    </row>
    <row r="157" spans="1:24" x14ac:dyDescent="0.2">
      <c r="A157" s="694"/>
      <c r="B157" s="694"/>
      <c r="C157" s="694"/>
      <c r="D157" s="694"/>
      <c r="E157" s="694"/>
      <c r="F157" s="980"/>
      <c r="G157" s="693"/>
      <c r="H157" s="693"/>
      <c r="I157" s="693"/>
      <c r="J157" s="693"/>
      <c r="K157" s="693"/>
      <c r="L157" s="693"/>
      <c r="M157" s="693"/>
      <c r="N157" s="693"/>
      <c r="O157" s="693"/>
      <c r="P157" s="693"/>
      <c r="Q157" s="693"/>
      <c r="R157" s="693"/>
      <c r="S157" s="693"/>
      <c r="T157" s="693"/>
      <c r="U157" s="693"/>
      <c r="V157" s="693"/>
      <c r="W157" s="693"/>
      <c r="X157" s="693"/>
    </row>
    <row r="158" spans="1:24" x14ac:dyDescent="0.2">
      <c r="A158" s="694"/>
      <c r="B158" s="694"/>
      <c r="C158" s="694"/>
      <c r="D158" s="694"/>
      <c r="E158" s="694"/>
      <c r="F158" s="980"/>
      <c r="G158" s="693"/>
      <c r="H158" s="693"/>
      <c r="I158" s="693"/>
      <c r="J158" s="693"/>
      <c r="K158" s="693"/>
      <c r="L158" s="693"/>
      <c r="M158" s="693"/>
      <c r="N158" s="693"/>
      <c r="O158" s="693"/>
      <c r="P158" s="693"/>
      <c r="Q158" s="693"/>
      <c r="R158" s="693"/>
      <c r="S158" s="693"/>
      <c r="T158" s="693"/>
      <c r="U158" s="693"/>
      <c r="V158" s="693"/>
      <c r="W158" s="693"/>
      <c r="X158" s="693"/>
    </row>
    <row r="159" spans="1:24" x14ac:dyDescent="0.2">
      <c r="A159" s="694"/>
      <c r="B159" s="694"/>
      <c r="C159" s="694"/>
      <c r="D159" s="694"/>
      <c r="E159" s="694"/>
      <c r="F159" s="980"/>
      <c r="G159" s="693"/>
      <c r="H159" s="693"/>
      <c r="I159" s="693"/>
      <c r="J159" s="693"/>
      <c r="K159" s="693"/>
      <c r="L159" s="693"/>
      <c r="M159" s="693"/>
      <c r="N159" s="693"/>
      <c r="O159" s="693"/>
      <c r="P159" s="693"/>
      <c r="Q159" s="693"/>
      <c r="R159" s="693"/>
      <c r="S159" s="693"/>
      <c r="T159" s="693"/>
      <c r="U159" s="693"/>
      <c r="V159" s="693"/>
      <c r="W159" s="693"/>
      <c r="X159" s="693"/>
    </row>
    <row r="160" spans="1:24" x14ac:dyDescent="0.2">
      <c r="A160" s="694"/>
      <c r="B160" s="694"/>
      <c r="C160" s="694"/>
      <c r="D160" s="694"/>
      <c r="E160" s="694"/>
      <c r="F160" s="980"/>
      <c r="G160" s="693"/>
      <c r="H160" s="693"/>
      <c r="I160" s="693"/>
      <c r="J160" s="693"/>
      <c r="K160" s="693"/>
      <c r="L160" s="693"/>
      <c r="M160" s="693"/>
      <c r="N160" s="693"/>
      <c r="O160" s="693"/>
      <c r="P160" s="693"/>
      <c r="Q160" s="693"/>
      <c r="R160" s="693"/>
      <c r="S160" s="693"/>
      <c r="T160" s="693"/>
      <c r="U160" s="693"/>
      <c r="V160" s="693"/>
      <c r="W160" s="693"/>
      <c r="X160" s="693"/>
    </row>
    <row r="161" spans="1:24" x14ac:dyDescent="0.2">
      <c r="A161" s="694"/>
      <c r="B161" s="694"/>
      <c r="C161" s="694"/>
      <c r="D161" s="694"/>
      <c r="E161" s="694"/>
      <c r="F161" s="980"/>
      <c r="G161" s="693"/>
      <c r="H161" s="693"/>
      <c r="I161" s="693"/>
      <c r="J161" s="693"/>
      <c r="K161" s="693"/>
      <c r="L161" s="693"/>
      <c r="M161" s="693"/>
      <c r="N161" s="693"/>
      <c r="O161" s="693"/>
      <c r="P161" s="693"/>
      <c r="Q161" s="693"/>
      <c r="R161" s="693"/>
      <c r="S161" s="693"/>
      <c r="T161" s="693"/>
      <c r="U161" s="693"/>
      <c r="V161" s="693"/>
      <c r="W161" s="693"/>
      <c r="X161" s="693"/>
    </row>
    <row r="162" spans="1:24" x14ac:dyDescent="0.2">
      <c r="A162" s="694"/>
      <c r="B162" s="694"/>
      <c r="C162" s="694"/>
      <c r="D162" s="694"/>
      <c r="E162" s="694"/>
      <c r="F162" s="980"/>
      <c r="G162" s="693"/>
      <c r="H162" s="693"/>
      <c r="I162" s="693"/>
      <c r="J162" s="693"/>
      <c r="K162" s="693"/>
      <c r="L162" s="693"/>
      <c r="M162" s="693"/>
      <c r="N162" s="693"/>
      <c r="O162" s="693"/>
      <c r="P162" s="693"/>
      <c r="Q162" s="693"/>
      <c r="R162" s="693"/>
      <c r="S162" s="693"/>
      <c r="T162" s="693"/>
      <c r="U162" s="693"/>
      <c r="V162" s="693"/>
      <c r="W162" s="693"/>
      <c r="X162" s="693"/>
    </row>
    <row r="163" spans="1:24" x14ac:dyDescent="0.2">
      <c r="A163" s="694"/>
      <c r="B163" s="694"/>
      <c r="C163" s="694"/>
      <c r="D163" s="694"/>
      <c r="E163" s="694"/>
      <c r="F163" s="980"/>
      <c r="G163" s="693"/>
      <c r="H163" s="693"/>
      <c r="I163" s="693"/>
      <c r="J163" s="693"/>
      <c r="K163" s="693"/>
      <c r="L163" s="693"/>
      <c r="M163" s="693"/>
      <c r="N163" s="693"/>
      <c r="O163" s="693"/>
      <c r="P163" s="693"/>
      <c r="Q163" s="693"/>
      <c r="R163" s="693"/>
      <c r="S163" s="693"/>
      <c r="T163" s="693"/>
      <c r="U163" s="693"/>
      <c r="V163" s="693"/>
      <c r="W163" s="693"/>
      <c r="X163" s="693"/>
    </row>
    <row r="164" spans="1:24" x14ac:dyDescent="0.2">
      <c r="A164" s="694"/>
      <c r="B164" s="694"/>
      <c r="C164" s="694"/>
      <c r="D164" s="694"/>
      <c r="E164" s="694"/>
      <c r="F164" s="980"/>
      <c r="G164" s="693"/>
      <c r="H164" s="693"/>
      <c r="I164" s="693"/>
      <c r="J164" s="693"/>
      <c r="K164" s="693"/>
      <c r="L164" s="693"/>
      <c r="M164" s="693"/>
      <c r="N164" s="693"/>
      <c r="O164" s="693"/>
      <c r="P164" s="693"/>
      <c r="Q164" s="693"/>
      <c r="R164" s="693"/>
      <c r="S164" s="693"/>
      <c r="T164" s="693"/>
      <c r="U164" s="693"/>
      <c r="V164" s="693"/>
      <c r="W164" s="693"/>
      <c r="X164" s="693"/>
    </row>
    <row r="165" spans="1:24" x14ac:dyDescent="0.2">
      <c r="A165" s="694"/>
      <c r="B165" s="694"/>
      <c r="C165" s="694"/>
      <c r="D165" s="694"/>
      <c r="E165" s="694"/>
      <c r="F165" s="980"/>
      <c r="G165" s="693"/>
      <c r="H165" s="693"/>
      <c r="I165" s="693"/>
      <c r="J165" s="693"/>
      <c r="K165" s="693"/>
      <c r="L165" s="693"/>
      <c r="M165" s="693"/>
      <c r="N165" s="693"/>
      <c r="O165" s="693"/>
      <c r="P165" s="693"/>
      <c r="Q165" s="693"/>
      <c r="R165" s="693"/>
      <c r="S165" s="693"/>
      <c r="T165" s="693"/>
      <c r="U165" s="693"/>
      <c r="V165" s="693"/>
      <c r="W165" s="693"/>
      <c r="X165" s="693"/>
    </row>
    <row r="166" spans="1:24" x14ac:dyDescent="0.2">
      <c r="A166" s="694"/>
      <c r="B166" s="694"/>
      <c r="C166" s="694"/>
      <c r="D166" s="694"/>
      <c r="E166" s="694"/>
      <c r="F166" s="980"/>
      <c r="G166" s="693"/>
      <c r="H166" s="693"/>
      <c r="I166" s="693"/>
      <c r="J166" s="693"/>
      <c r="K166" s="693"/>
      <c r="L166" s="693"/>
      <c r="M166" s="693"/>
      <c r="N166" s="693"/>
      <c r="O166" s="693"/>
      <c r="P166" s="693"/>
      <c r="Q166" s="693"/>
      <c r="R166" s="693"/>
      <c r="S166" s="693"/>
      <c r="T166" s="693"/>
      <c r="U166" s="693"/>
      <c r="V166" s="693"/>
      <c r="W166" s="693"/>
      <c r="X166" s="693"/>
    </row>
    <row r="167" spans="1:24" x14ac:dyDescent="0.2">
      <c r="A167" s="694"/>
      <c r="B167" s="694"/>
      <c r="C167" s="694"/>
      <c r="D167" s="694"/>
      <c r="E167" s="694"/>
      <c r="F167" s="980"/>
      <c r="G167" s="693"/>
      <c r="H167" s="693"/>
      <c r="I167" s="693"/>
      <c r="J167" s="693"/>
      <c r="K167" s="693"/>
      <c r="L167" s="693"/>
      <c r="M167" s="693"/>
      <c r="N167" s="693"/>
      <c r="O167" s="693"/>
      <c r="P167" s="693"/>
      <c r="Q167" s="693"/>
      <c r="R167" s="693"/>
      <c r="S167" s="693"/>
      <c r="T167" s="693"/>
      <c r="U167" s="693"/>
      <c r="V167" s="693"/>
      <c r="W167" s="693"/>
      <c r="X167" s="693"/>
    </row>
    <row r="168" spans="1:24" x14ac:dyDescent="0.2">
      <c r="A168" s="694"/>
      <c r="B168" s="694"/>
      <c r="C168" s="694"/>
      <c r="D168" s="694"/>
      <c r="E168" s="694"/>
      <c r="F168" s="980"/>
      <c r="G168" s="693"/>
      <c r="H168" s="693"/>
      <c r="I168" s="693"/>
      <c r="J168" s="693"/>
      <c r="K168" s="693"/>
      <c r="L168" s="693"/>
      <c r="M168" s="693"/>
      <c r="N168" s="693"/>
      <c r="O168" s="693"/>
      <c r="P168" s="693"/>
      <c r="Q168" s="693"/>
      <c r="R168" s="693"/>
      <c r="S168" s="693"/>
      <c r="T168" s="693"/>
      <c r="U168" s="693"/>
      <c r="V168" s="693"/>
      <c r="W168" s="693"/>
      <c r="X168" s="693"/>
    </row>
    <row r="169" spans="1:24" x14ac:dyDescent="0.2">
      <c r="A169" s="694"/>
      <c r="B169" s="694"/>
      <c r="C169" s="694"/>
      <c r="D169" s="694"/>
      <c r="E169" s="694"/>
      <c r="F169" s="980"/>
      <c r="G169" s="693"/>
      <c r="H169" s="693"/>
      <c r="I169" s="693"/>
      <c r="J169" s="693"/>
      <c r="K169" s="693"/>
      <c r="L169" s="693"/>
      <c r="M169" s="693"/>
      <c r="N169" s="693"/>
      <c r="O169" s="693"/>
      <c r="P169" s="693"/>
      <c r="Q169" s="693"/>
      <c r="R169" s="693"/>
      <c r="S169" s="693"/>
      <c r="T169" s="693"/>
      <c r="U169" s="693"/>
      <c r="V169" s="693"/>
      <c r="W169" s="693"/>
      <c r="X169" s="693"/>
    </row>
    <row r="170" spans="1:24" x14ac:dyDescent="0.2">
      <c r="A170" s="694"/>
      <c r="B170" s="694"/>
      <c r="C170" s="694"/>
      <c r="D170" s="694"/>
      <c r="E170" s="694"/>
      <c r="F170" s="980"/>
      <c r="G170" s="693"/>
      <c r="H170" s="693"/>
      <c r="I170" s="693"/>
      <c r="J170" s="693"/>
      <c r="K170" s="693"/>
      <c r="L170" s="693"/>
      <c r="M170" s="693"/>
      <c r="N170" s="693"/>
      <c r="O170" s="693"/>
      <c r="P170" s="693"/>
      <c r="Q170" s="693"/>
      <c r="R170" s="693"/>
      <c r="S170" s="693"/>
      <c r="T170" s="693"/>
      <c r="U170" s="693"/>
      <c r="V170" s="693"/>
      <c r="W170" s="693"/>
      <c r="X170" s="693"/>
    </row>
    <row r="171" spans="1:24" x14ac:dyDescent="0.2">
      <c r="A171" s="694"/>
      <c r="B171" s="694"/>
      <c r="C171" s="694"/>
      <c r="D171" s="694"/>
      <c r="E171" s="694"/>
      <c r="F171" s="980"/>
      <c r="G171" s="693"/>
      <c r="H171" s="693"/>
      <c r="I171" s="693"/>
      <c r="J171" s="693"/>
      <c r="K171" s="693"/>
      <c r="L171" s="693"/>
      <c r="M171" s="693"/>
      <c r="N171" s="693"/>
      <c r="O171" s="693"/>
      <c r="P171" s="693"/>
      <c r="Q171" s="693"/>
      <c r="R171" s="693"/>
      <c r="S171" s="693"/>
      <c r="T171" s="693"/>
      <c r="U171" s="693"/>
      <c r="V171" s="693"/>
      <c r="W171" s="693"/>
      <c r="X171" s="693"/>
    </row>
    <row r="172" spans="1:24" x14ac:dyDescent="0.2">
      <c r="A172" s="694"/>
      <c r="B172" s="694"/>
      <c r="C172" s="694"/>
      <c r="D172" s="694"/>
      <c r="E172" s="694"/>
      <c r="F172" s="980"/>
      <c r="G172" s="693"/>
      <c r="H172" s="693"/>
      <c r="I172" s="693"/>
      <c r="J172" s="693"/>
      <c r="K172" s="693"/>
      <c r="L172" s="693"/>
      <c r="M172" s="693"/>
      <c r="N172" s="693"/>
      <c r="O172" s="693"/>
      <c r="P172" s="693"/>
      <c r="Q172" s="693"/>
      <c r="R172" s="693"/>
      <c r="S172" s="693"/>
      <c r="T172" s="693"/>
      <c r="U172" s="693"/>
      <c r="V172" s="693"/>
      <c r="W172" s="693"/>
      <c r="X172" s="693"/>
    </row>
    <row r="173" spans="1:24" x14ac:dyDescent="0.2">
      <c r="A173" s="694"/>
      <c r="B173" s="694"/>
      <c r="C173" s="694"/>
      <c r="D173" s="694"/>
      <c r="E173" s="694"/>
      <c r="F173" s="980"/>
      <c r="G173" s="693"/>
      <c r="H173" s="693"/>
      <c r="I173" s="693"/>
      <c r="J173" s="693"/>
      <c r="K173" s="693"/>
      <c r="L173" s="693"/>
      <c r="M173" s="693"/>
      <c r="N173" s="693"/>
      <c r="O173" s="693"/>
      <c r="P173" s="693"/>
      <c r="Q173" s="693"/>
      <c r="R173" s="693"/>
      <c r="S173" s="693"/>
      <c r="T173" s="693"/>
      <c r="U173" s="693"/>
      <c r="V173" s="693"/>
      <c r="W173" s="693"/>
      <c r="X173" s="693"/>
    </row>
    <row r="174" spans="1:24" x14ac:dyDescent="0.2">
      <c r="A174" s="694"/>
      <c r="B174" s="694"/>
      <c r="C174" s="694"/>
      <c r="D174" s="694"/>
      <c r="E174" s="694"/>
      <c r="F174" s="980"/>
      <c r="G174" s="693"/>
      <c r="H174" s="693"/>
      <c r="I174" s="693"/>
      <c r="J174" s="693"/>
      <c r="K174" s="693"/>
      <c r="L174" s="693"/>
      <c r="M174" s="693"/>
      <c r="N174" s="693"/>
      <c r="O174" s="693"/>
      <c r="P174" s="693"/>
      <c r="Q174" s="693"/>
      <c r="R174" s="693"/>
      <c r="S174" s="693"/>
      <c r="T174" s="693"/>
      <c r="U174" s="693"/>
      <c r="V174" s="693"/>
      <c r="W174" s="693"/>
      <c r="X174" s="693"/>
    </row>
    <row r="175" spans="1:24" x14ac:dyDescent="0.2">
      <c r="A175" s="694"/>
      <c r="B175" s="694"/>
      <c r="C175" s="694"/>
      <c r="D175" s="694"/>
      <c r="E175" s="694"/>
      <c r="F175" s="980"/>
      <c r="G175" s="693"/>
      <c r="H175" s="693"/>
      <c r="I175" s="693"/>
      <c r="J175" s="693"/>
      <c r="K175" s="693"/>
      <c r="L175" s="693"/>
      <c r="M175" s="693"/>
      <c r="N175" s="693"/>
      <c r="O175" s="693"/>
      <c r="P175" s="693"/>
      <c r="Q175" s="693"/>
      <c r="R175" s="693"/>
      <c r="S175" s="693"/>
      <c r="T175" s="693"/>
      <c r="U175" s="693"/>
      <c r="V175" s="693"/>
      <c r="W175" s="693"/>
      <c r="X175" s="693"/>
    </row>
    <row r="176" spans="1:24" x14ac:dyDescent="0.2">
      <c r="A176" s="694"/>
      <c r="B176" s="694"/>
      <c r="C176" s="694"/>
      <c r="D176" s="694"/>
      <c r="E176" s="694"/>
      <c r="F176" s="980"/>
      <c r="G176" s="693"/>
      <c r="H176" s="693"/>
      <c r="I176" s="693"/>
      <c r="J176" s="693"/>
      <c r="K176" s="693"/>
      <c r="L176" s="693"/>
      <c r="M176" s="693"/>
      <c r="N176" s="693"/>
      <c r="O176" s="693"/>
      <c r="P176" s="693"/>
      <c r="Q176" s="693"/>
      <c r="R176" s="693"/>
      <c r="S176" s="693"/>
      <c r="T176" s="693"/>
      <c r="U176" s="693"/>
      <c r="V176" s="693"/>
      <c r="W176" s="693"/>
      <c r="X176" s="693"/>
    </row>
    <row r="177" spans="1:24" x14ac:dyDescent="0.2">
      <c r="A177" s="694"/>
      <c r="B177" s="694"/>
      <c r="C177" s="694"/>
      <c r="D177" s="694"/>
      <c r="E177" s="694"/>
      <c r="F177" s="980"/>
      <c r="G177" s="693"/>
      <c r="H177" s="693"/>
      <c r="I177" s="693"/>
      <c r="J177" s="693"/>
      <c r="K177" s="693"/>
      <c r="L177" s="693"/>
      <c r="M177" s="693"/>
      <c r="N177" s="693"/>
      <c r="O177" s="693"/>
      <c r="P177" s="693"/>
      <c r="Q177" s="693"/>
      <c r="R177" s="693"/>
      <c r="S177" s="693"/>
      <c r="T177" s="693"/>
      <c r="U177" s="693"/>
      <c r="V177" s="693"/>
      <c r="W177" s="693"/>
      <c r="X177" s="693"/>
    </row>
    <row r="178" spans="1:24" x14ac:dyDescent="0.2">
      <c r="A178" s="694"/>
      <c r="B178" s="694"/>
      <c r="C178" s="694"/>
      <c r="D178" s="694"/>
      <c r="E178" s="694"/>
      <c r="F178" s="980"/>
      <c r="G178" s="693"/>
      <c r="H178" s="693"/>
      <c r="I178" s="693"/>
      <c r="J178" s="693"/>
      <c r="K178" s="693"/>
      <c r="L178" s="693"/>
      <c r="M178" s="693"/>
      <c r="N178" s="693"/>
      <c r="O178" s="693"/>
      <c r="P178" s="693"/>
      <c r="Q178" s="693"/>
      <c r="R178" s="693"/>
      <c r="S178" s="693"/>
      <c r="T178" s="693"/>
      <c r="U178" s="693"/>
      <c r="V178" s="693"/>
      <c r="W178" s="693"/>
      <c r="X178" s="693"/>
    </row>
    <row r="179" spans="1:24" x14ac:dyDescent="0.2">
      <c r="A179" s="694"/>
      <c r="B179" s="694"/>
      <c r="C179" s="694"/>
      <c r="D179" s="694"/>
      <c r="E179" s="694"/>
      <c r="F179" s="980"/>
      <c r="G179" s="693"/>
      <c r="H179" s="693"/>
      <c r="I179" s="693"/>
      <c r="J179" s="693"/>
      <c r="K179" s="693"/>
      <c r="L179" s="693"/>
      <c r="M179" s="693"/>
      <c r="N179" s="693"/>
      <c r="O179" s="693"/>
      <c r="P179" s="693"/>
      <c r="Q179" s="693"/>
      <c r="R179" s="693"/>
      <c r="S179" s="693"/>
      <c r="T179" s="693"/>
      <c r="U179" s="693"/>
      <c r="V179" s="693"/>
      <c r="W179" s="693"/>
      <c r="X179" s="693"/>
    </row>
    <row r="180" spans="1:24" x14ac:dyDescent="0.2">
      <c r="A180" s="694"/>
      <c r="B180" s="694"/>
      <c r="C180" s="694"/>
      <c r="D180" s="694"/>
      <c r="E180" s="694"/>
      <c r="F180" s="980"/>
      <c r="G180" s="693"/>
      <c r="H180" s="693"/>
      <c r="I180" s="693"/>
      <c r="J180" s="693"/>
      <c r="K180" s="693"/>
      <c r="L180" s="693"/>
      <c r="M180" s="693"/>
      <c r="N180" s="693"/>
      <c r="O180" s="693"/>
      <c r="P180" s="693"/>
      <c r="Q180" s="693"/>
      <c r="R180" s="693"/>
      <c r="S180" s="693"/>
      <c r="T180" s="693"/>
      <c r="U180" s="693"/>
      <c r="V180" s="693"/>
      <c r="W180" s="693"/>
      <c r="X180" s="693"/>
    </row>
    <row r="181" spans="1:24" x14ac:dyDescent="0.2">
      <c r="A181" s="694"/>
      <c r="B181" s="694"/>
      <c r="C181" s="694"/>
      <c r="D181" s="694"/>
      <c r="E181" s="694"/>
      <c r="F181" s="980"/>
      <c r="G181" s="693"/>
      <c r="H181" s="693"/>
      <c r="I181" s="693"/>
      <c r="J181" s="693"/>
      <c r="K181" s="693"/>
      <c r="L181" s="693"/>
      <c r="M181" s="693"/>
      <c r="N181" s="693"/>
      <c r="O181" s="693"/>
      <c r="P181" s="693"/>
      <c r="Q181" s="693"/>
      <c r="R181" s="693"/>
      <c r="S181" s="693"/>
      <c r="T181" s="693"/>
      <c r="U181" s="693"/>
      <c r="V181" s="693"/>
      <c r="W181" s="693"/>
      <c r="X181" s="693"/>
    </row>
    <row r="182" spans="1:24" x14ac:dyDescent="0.2">
      <c r="A182" s="694"/>
      <c r="B182" s="694"/>
      <c r="C182" s="694"/>
      <c r="D182" s="694"/>
      <c r="E182" s="694"/>
      <c r="F182" s="980"/>
      <c r="G182" s="693"/>
      <c r="H182" s="693"/>
      <c r="I182" s="693"/>
      <c r="J182" s="693"/>
      <c r="K182" s="693"/>
      <c r="L182" s="693"/>
      <c r="M182" s="693"/>
      <c r="N182" s="693"/>
      <c r="O182" s="693"/>
      <c r="P182" s="693"/>
      <c r="Q182" s="693"/>
      <c r="R182" s="693"/>
      <c r="S182" s="693"/>
      <c r="T182" s="693"/>
      <c r="U182" s="693"/>
      <c r="V182" s="693"/>
      <c r="W182" s="693"/>
      <c r="X182" s="693"/>
    </row>
    <row r="183" spans="1:24" x14ac:dyDescent="0.2">
      <c r="A183" s="694"/>
      <c r="B183" s="694"/>
      <c r="C183" s="694"/>
      <c r="D183" s="694"/>
      <c r="E183" s="694"/>
      <c r="F183" s="980"/>
      <c r="G183" s="693"/>
      <c r="H183" s="693"/>
      <c r="I183" s="693"/>
      <c r="J183" s="693"/>
      <c r="K183" s="693"/>
      <c r="L183" s="693"/>
      <c r="M183" s="693"/>
      <c r="N183" s="693"/>
      <c r="O183" s="693"/>
      <c r="P183" s="693"/>
      <c r="Q183" s="693"/>
      <c r="R183" s="693"/>
      <c r="S183" s="693"/>
      <c r="T183" s="693"/>
      <c r="U183" s="693"/>
      <c r="V183" s="693"/>
      <c r="W183" s="693"/>
      <c r="X183" s="693"/>
    </row>
    <row r="184" spans="1:24" x14ac:dyDescent="0.2">
      <c r="A184" s="694"/>
      <c r="B184" s="694"/>
      <c r="C184" s="694"/>
      <c r="D184" s="694"/>
      <c r="E184" s="694"/>
      <c r="F184" s="980"/>
      <c r="G184" s="693"/>
      <c r="H184" s="693"/>
      <c r="I184" s="693"/>
      <c r="J184" s="693"/>
      <c r="K184" s="693"/>
      <c r="L184" s="693"/>
      <c r="M184" s="693"/>
      <c r="N184" s="693"/>
      <c r="O184" s="693"/>
      <c r="P184" s="693"/>
      <c r="Q184" s="693"/>
      <c r="R184" s="693"/>
      <c r="S184" s="693"/>
      <c r="T184" s="693"/>
      <c r="U184" s="693"/>
      <c r="V184" s="693"/>
      <c r="W184" s="693"/>
      <c r="X184" s="693"/>
    </row>
    <row r="185" spans="1:24" x14ac:dyDescent="0.2">
      <c r="A185" s="694"/>
      <c r="B185" s="694"/>
      <c r="C185" s="694"/>
      <c r="D185" s="694"/>
      <c r="E185" s="694"/>
      <c r="F185" s="980"/>
      <c r="G185" s="693"/>
      <c r="H185" s="693"/>
      <c r="I185" s="693"/>
      <c r="J185" s="693"/>
      <c r="K185" s="693"/>
      <c r="L185" s="693"/>
      <c r="M185" s="693"/>
      <c r="N185" s="693"/>
      <c r="O185" s="693"/>
      <c r="P185" s="693"/>
      <c r="Q185" s="693"/>
      <c r="R185" s="693"/>
      <c r="S185" s="693"/>
      <c r="T185" s="693"/>
      <c r="U185" s="693"/>
      <c r="V185" s="693"/>
      <c r="W185" s="693"/>
      <c r="X185" s="693"/>
    </row>
    <row r="186" spans="1:24" x14ac:dyDescent="0.2">
      <c r="A186" s="694"/>
      <c r="B186" s="694"/>
      <c r="C186" s="694"/>
      <c r="D186" s="694"/>
      <c r="E186" s="694"/>
      <c r="F186" s="980"/>
      <c r="G186" s="693"/>
      <c r="H186" s="693"/>
      <c r="I186" s="693"/>
      <c r="J186" s="693"/>
      <c r="K186" s="693"/>
      <c r="L186" s="693"/>
      <c r="M186" s="693"/>
      <c r="N186" s="693"/>
      <c r="O186" s="693"/>
      <c r="P186" s="693"/>
      <c r="Q186" s="693"/>
      <c r="R186" s="693"/>
      <c r="S186" s="693"/>
      <c r="T186" s="693"/>
      <c r="U186" s="693"/>
      <c r="V186" s="693"/>
      <c r="W186" s="693"/>
      <c r="X186" s="693"/>
    </row>
    <row r="187" spans="1:24" x14ac:dyDescent="0.2">
      <c r="A187" s="694"/>
      <c r="B187" s="694"/>
      <c r="C187" s="694"/>
      <c r="D187" s="694"/>
      <c r="E187" s="694"/>
      <c r="F187" s="980"/>
      <c r="G187" s="693"/>
      <c r="H187" s="693"/>
      <c r="I187" s="693"/>
      <c r="J187" s="693"/>
      <c r="K187" s="693"/>
      <c r="L187" s="693"/>
      <c r="M187" s="693"/>
      <c r="N187" s="693"/>
      <c r="O187" s="693"/>
      <c r="P187" s="693"/>
      <c r="Q187" s="693"/>
      <c r="R187" s="693"/>
      <c r="S187" s="693"/>
      <c r="T187" s="693"/>
      <c r="U187" s="693"/>
      <c r="V187" s="693"/>
      <c r="W187" s="693"/>
      <c r="X187" s="693"/>
    </row>
    <row r="188" spans="1:24" x14ac:dyDescent="0.2">
      <c r="A188" s="694"/>
      <c r="B188" s="694"/>
      <c r="C188" s="694"/>
      <c r="D188" s="694"/>
      <c r="E188" s="694"/>
      <c r="F188" s="980"/>
      <c r="G188" s="693"/>
      <c r="H188" s="693"/>
      <c r="I188" s="693"/>
      <c r="J188" s="693"/>
      <c r="K188" s="693"/>
      <c r="L188" s="693"/>
      <c r="M188" s="693"/>
      <c r="N188" s="693"/>
      <c r="O188" s="693"/>
      <c r="P188" s="693"/>
      <c r="Q188" s="693"/>
      <c r="R188" s="693"/>
      <c r="S188" s="693"/>
      <c r="T188" s="693"/>
      <c r="U188" s="693"/>
      <c r="V188" s="693"/>
      <c r="W188" s="693"/>
      <c r="X188" s="693"/>
    </row>
    <row r="189" spans="1:24" x14ac:dyDescent="0.2">
      <c r="A189" s="694"/>
      <c r="B189" s="694"/>
      <c r="C189" s="694"/>
      <c r="D189" s="694"/>
      <c r="E189" s="694"/>
      <c r="F189" s="980"/>
      <c r="G189" s="693"/>
      <c r="H189" s="693"/>
      <c r="I189" s="693"/>
      <c r="J189" s="693"/>
      <c r="K189" s="693"/>
      <c r="L189" s="693"/>
      <c r="M189" s="693"/>
      <c r="N189" s="693"/>
      <c r="O189" s="693"/>
      <c r="P189" s="693"/>
      <c r="Q189" s="693"/>
      <c r="R189" s="693"/>
      <c r="S189" s="693"/>
      <c r="T189" s="693"/>
      <c r="U189" s="693"/>
      <c r="V189" s="693"/>
      <c r="W189" s="693"/>
      <c r="X189" s="693"/>
    </row>
    <row r="190" spans="1:24" x14ac:dyDescent="0.2">
      <c r="A190" s="694"/>
      <c r="B190" s="694"/>
      <c r="C190" s="694"/>
      <c r="D190" s="694"/>
      <c r="E190" s="694"/>
      <c r="F190" s="980"/>
      <c r="G190" s="693"/>
      <c r="H190" s="693"/>
      <c r="I190" s="693"/>
      <c r="J190" s="693"/>
      <c r="K190" s="693"/>
      <c r="L190" s="693"/>
      <c r="M190" s="693"/>
      <c r="N190" s="693"/>
      <c r="O190" s="693"/>
      <c r="P190" s="693"/>
      <c r="Q190" s="693"/>
      <c r="R190" s="693"/>
      <c r="S190" s="693"/>
      <c r="T190" s="693"/>
      <c r="U190" s="693"/>
      <c r="V190" s="693"/>
      <c r="W190" s="693"/>
      <c r="X190" s="693"/>
    </row>
    <row r="191" spans="1:24" x14ac:dyDescent="0.2">
      <c r="A191" s="694"/>
      <c r="B191" s="694"/>
      <c r="C191" s="694"/>
      <c r="D191" s="694"/>
      <c r="E191" s="694"/>
      <c r="F191" s="980"/>
      <c r="G191" s="693"/>
      <c r="H191" s="693"/>
      <c r="I191" s="693"/>
      <c r="J191" s="693"/>
      <c r="K191" s="693"/>
      <c r="L191" s="693"/>
      <c r="M191" s="693"/>
      <c r="N191" s="693"/>
      <c r="O191" s="693"/>
      <c r="P191" s="693"/>
      <c r="Q191" s="693"/>
      <c r="R191" s="693"/>
      <c r="S191" s="693"/>
      <c r="T191" s="693"/>
      <c r="U191" s="693"/>
      <c r="V191" s="693"/>
      <c r="W191" s="693"/>
      <c r="X191" s="693"/>
    </row>
    <row r="192" spans="1:24" x14ac:dyDescent="0.2">
      <c r="A192" s="694"/>
      <c r="B192" s="694"/>
      <c r="C192" s="694"/>
      <c r="D192" s="694"/>
      <c r="E192" s="694"/>
      <c r="F192" s="980"/>
      <c r="G192" s="693"/>
      <c r="H192" s="693"/>
      <c r="I192" s="693"/>
      <c r="J192" s="693"/>
      <c r="K192" s="693"/>
      <c r="L192" s="693"/>
      <c r="M192" s="693"/>
      <c r="N192" s="693"/>
      <c r="O192" s="693"/>
      <c r="P192" s="693"/>
      <c r="Q192" s="693"/>
      <c r="R192" s="693"/>
      <c r="S192" s="693"/>
      <c r="T192" s="693"/>
      <c r="U192" s="693"/>
      <c r="V192" s="693"/>
      <c r="W192" s="693"/>
      <c r="X192" s="693"/>
    </row>
    <row r="193" spans="1:24" x14ac:dyDescent="0.2">
      <c r="A193" s="694"/>
      <c r="B193" s="694"/>
      <c r="C193" s="694"/>
      <c r="D193" s="694"/>
      <c r="E193" s="694"/>
      <c r="F193" s="980"/>
      <c r="G193" s="693"/>
      <c r="H193" s="693"/>
      <c r="I193" s="693"/>
      <c r="J193" s="693"/>
      <c r="K193" s="693"/>
      <c r="L193" s="693"/>
      <c r="M193" s="693"/>
      <c r="N193" s="693"/>
      <c r="O193" s="693"/>
      <c r="P193" s="693"/>
      <c r="Q193" s="693"/>
      <c r="R193" s="693"/>
      <c r="S193" s="693"/>
      <c r="T193" s="693"/>
      <c r="U193" s="693"/>
      <c r="V193" s="693"/>
      <c r="W193" s="693"/>
      <c r="X193" s="693"/>
    </row>
    <row r="194" spans="1:24" x14ac:dyDescent="0.2">
      <c r="A194" s="694"/>
      <c r="B194" s="694"/>
      <c r="C194" s="694"/>
      <c r="D194" s="694"/>
      <c r="E194" s="694"/>
      <c r="F194" s="980"/>
      <c r="G194" s="693"/>
      <c r="H194" s="693"/>
      <c r="I194" s="693"/>
      <c r="J194" s="693"/>
      <c r="K194" s="693"/>
      <c r="L194" s="693"/>
      <c r="M194" s="693"/>
      <c r="N194" s="693"/>
      <c r="O194" s="693"/>
      <c r="P194" s="693"/>
      <c r="Q194" s="693"/>
      <c r="R194" s="693"/>
      <c r="S194" s="693"/>
      <c r="T194" s="693"/>
      <c r="U194" s="693"/>
      <c r="V194" s="693"/>
      <c r="W194" s="693"/>
      <c r="X194" s="693"/>
    </row>
    <row r="195" spans="1:24" x14ac:dyDescent="0.2">
      <c r="A195" s="694"/>
      <c r="B195" s="694"/>
      <c r="C195" s="694"/>
      <c r="D195" s="694"/>
      <c r="E195" s="694"/>
      <c r="F195" s="980"/>
      <c r="G195" s="693"/>
      <c r="H195" s="693"/>
      <c r="I195" s="693"/>
      <c r="J195" s="693"/>
      <c r="K195" s="693"/>
      <c r="L195" s="693"/>
      <c r="M195" s="693"/>
      <c r="N195" s="693"/>
      <c r="O195" s="693"/>
      <c r="P195" s="693"/>
      <c r="Q195" s="693"/>
      <c r="R195" s="693"/>
      <c r="S195" s="693"/>
      <c r="T195" s="693"/>
      <c r="U195" s="693"/>
      <c r="V195" s="693"/>
      <c r="W195" s="693"/>
      <c r="X195" s="693"/>
    </row>
    <row r="196" spans="1:24" x14ac:dyDescent="0.2">
      <c r="A196" s="694"/>
      <c r="B196" s="694"/>
      <c r="C196" s="694"/>
      <c r="D196" s="694"/>
      <c r="E196" s="694"/>
      <c r="F196" s="980"/>
      <c r="G196" s="693"/>
      <c r="H196" s="693"/>
      <c r="I196" s="693"/>
      <c r="J196" s="693"/>
      <c r="K196" s="693"/>
      <c r="L196" s="693"/>
      <c r="M196" s="693"/>
      <c r="N196" s="693"/>
      <c r="O196" s="693"/>
      <c r="P196" s="693"/>
      <c r="Q196" s="693"/>
      <c r="R196" s="693"/>
      <c r="S196" s="693"/>
      <c r="T196" s="693"/>
      <c r="U196" s="693"/>
      <c r="V196" s="693"/>
      <c r="W196" s="693"/>
      <c r="X196" s="693"/>
    </row>
    <row r="197" spans="1:24" x14ac:dyDescent="0.2">
      <c r="A197" s="694"/>
      <c r="B197" s="694"/>
      <c r="C197" s="694"/>
      <c r="D197" s="694"/>
      <c r="E197" s="694"/>
      <c r="F197" s="980"/>
      <c r="G197" s="693"/>
      <c r="H197" s="693"/>
      <c r="I197" s="693"/>
      <c r="J197" s="693"/>
      <c r="K197" s="693"/>
      <c r="L197" s="693"/>
      <c r="M197" s="693"/>
      <c r="N197" s="693"/>
      <c r="O197" s="693"/>
      <c r="P197" s="693"/>
      <c r="Q197" s="693"/>
      <c r="R197" s="693"/>
      <c r="S197" s="693"/>
      <c r="T197" s="693"/>
      <c r="U197" s="693"/>
      <c r="V197" s="693"/>
      <c r="W197" s="693"/>
      <c r="X197" s="693"/>
    </row>
    <row r="198" spans="1:24" x14ac:dyDescent="0.2">
      <c r="A198" s="694"/>
      <c r="B198" s="694"/>
      <c r="C198" s="694"/>
      <c r="D198" s="694"/>
      <c r="E198" s="694"/>
      <c r="F198" s="980"/>
      <c r="G198" s="693"/>
      <c r="H198" s="693"/>
      <c r="I198" s="693"/>
      <c r="J198" s="693"/>
      <c r="K198" s="693"/>
      <c r="L198" s="693"/>
      <c r="M198" s="693"/>
      <c r="N198" s="693"/>
      <c r="O198" s="693"/>
      <c r="P198" s="693"/>
      <c r="Q198" s="693"/>
      <c r="R198" s="693"/>
      <c r="S198" s="693"/>
      <c r="T198" s="693"/>
      <c r="U198" s="693"/>
      <c r="V198" s="693"/>
      <c r="W198" s="693"/>
      <c r="X198" s="693"/>
    </row>
    <row r="199" spans="1:24" x14ac:dyDescent="0.2">
      <c r="A199" s="694"/>
      <c r="B199" s="694"/>
      <c r="C199" s="694"/>
      <c r="D199" s="694"/>
      <c r="E199" s="694"/>
      <c r="F199" s="980"/>
      <c r="G199" s="693"/>
      <c r="H199" s="693"/>
      <c r="I199" s="693"/>
      <c r="J199" s="693"/>
      <c r="K199" s="693"/>
      <c r="L199" s="693"/>
      <c r="M199" s="693"/>
      <c r="N199" s="693"/>
      <c r="O199" s="693"/>
      <c r="P199" s="693"/>
      <c r="Q199" s="693"/>
      <c r="R199" s="693"/>
      <c r="S199" s="693"/>
      <c r="T199" s="693"/>
      <c r="U199" s="693"/>
      <c r="V199" s="693"/>
      <c r="W199" s="693"/>
      <c r="X199" s="693"/>
    </row>
    <row r="200" spans="1:24" x14ac:dyDescent="0.2">
      <c r="A200" s="694"/>
      <c r="B200" s="694"/>
      <c r="C200" s="694"/>
      <c r="D200" s="694"/>
      <c r="E200" s="694"/>
      <c r="F200" s="980"/>
      <c r="G200" s="693"/>
      <c r="H200" s="693"/>
      <c r="I200" s="693"/>
      <c r="J200" s="693"/>
      <c r="K200" s="693"/>
      <c r="L200" s="693"/>
      <c r="M200" s="693"/>
      <c r="N200" s="693"/>
      <c r="O200" s="693"/>
      <c r="P200" s="693"/>
      <c r="Q200" s="693"/>
      <c r="R200" s="693"/>
      <c r="S200" s="693"/>
      <c r="T200" s="693"/>
      <c r="U200" s="693"/>
      <c r="V200" s="693"/>
      <c r="W200" s="693"/>
      <c r="X200" s="693"/>
    </row>
    <row r="201" spans="1:24" x14ac:dyDescent="0.2">
      <c r="A201" s="694"/>
      <c r="B201" s="694"/>
      <c r="C201" s="694"/>
      <c r="D201" s="694"/>
      <c r="E201" s="694"/>
      <c r="F201" s="980"/>
      <c r="G201" s="693"/>
      <c r="H201" s="693"/>
      <c r="I201" s="693"/>
      <c r="J201" s="693"/>
      <c r="K201" s="693"/>
      <c r="L201" s="693"/>
      <c r="M201" s="693"/>
      <c r="N201" s="693"/>
      <c r="O201" s="693"/>
      <c r="P201" s="693"/>
      <c r="Q201" s="693"/>
      <c r="R201" s="693"/>
      <c r="S201" s="693"/>
      <c r="T201" s="693"/>
      <c r="U201" s="693"/>
      <c r="V201" s="693"/>
      <c r="W201" s="693"/>
      <c r="X201" s="693"/>
    </row>
    <row r="202" spans="1:24" x14ac:dyDescent="0.2">
      <c r="A202" s="694"/>
      <c r="B202" s="694"/>
      <c r="C202" s="694"/>
      <c r="D202" s="694"/>
      <c r="E202" s="694"/>
      <c r="F202" s="980"/>
      <c r="G202" s="693"/>
      <c r="H202" s="693"/>
      <c r="I202" s="693"/>
      <c r="J202" s="693"/>
      <c r="K202" s="693"/>
      <c r="L202" s="693"/>
      <c r="M202" s="693"/>
      <c r="N202" s="693"/>
      <c r="O202" s="693"/>
      <c r="P202" s="693"/>
      <c r="Q202" s="693"/>
      <c r="R202" s="693"/>
      <c r="S202" s="693"/>
      <c r="T202" s="693"/>
      <c r="U202" s="693"/>
      <c r="V202" s="693"/>
      <c r="W202" s="693"/>
      <c r="X202" s="693"/>
    </row>
    <row r="203" spans="1:24" x14ac:dyDescent="0.2">
      <c r="A203" s="694"/>
      <c r="B203" s="694"/>
      <c r="C203" s="694"/>
      <c r="D203" s="694"/>
      <c r="E203" s="694"/>
      <c r="F203" s="980"/>
      <c r="G203" s="693"/>
      <c r="H203" s="693"/>
      <c r="I203" s="693"/>
      <c r="J203" s="693"/>
      <c r="K203" s="693"/>
      <c r="L203" s="693"/>
      <c r="M203" s="693"/>
      <c r="N203" s="693"/>
      <c r="O203" s="693"/>
      <c r="P203" s="693"/>
      <c r="Q203" s="693"/>
      <c r="R203" s="693"/>
      <c r="S203" s="693"/>
      <c r="T203" s="693"/>
      <c r="U203" s="693"/>
      <c r="V203" s="693"/>
      <c r="W203" s="693"/>
      <c r="X203" s="693"/>
    </row>
    <row r="204" spans="1:24" x14ac:dyDescent="0.2">
      <c r="A204" s="694"/>
      <c r="B204" s="694"/>
      <c r="C204" s="694"/>
      <c r="D204" s="694"/>
      <c r="E204" s="694"/>
      <c r="F204" s="980"/>
      <c r="G204" s="693"/>
      <c r="H204" s="693"/>
      <c r="I204" s="693"/>
      <c r="J204" s="693"/>
      <c r="K204" s="693"/>
      <c r="L204" s="693"/>
      <c r="M204" s="693"/>
      <c r="N204" s="693"/>
      <c r="O204" s="693"/>
      <c r="P204" s="693"/>
      <c r="Q204" s="693"/>
      <c r="R204" s="693"/>
      <c r="S204" s="693"/>
      <c r="T204" s="693"/>
      <c r="U204" s="693"/>
      <c r="V204" s="693"/>
      <c r="W204" s="693"/>
      <c r="X204" s="693"/>
    </row>
    <row r="205" spans="1:24" x14ac:dyDescent="0.2">
      <c r="A205" s="694"/>
      <c r="B205" s="694"/>
      <c r="C205" s="694"/>
      <c r="D205" s="694"/>
      <c r="E205" s="694"/>
      <c r="F205" s="980"/>
      <c r="G205" s="693"/>
      <c r="H205" s="693"/>
      <c r="I205" s="693"/>
      <c r="J205" s="693"/>
      <c r="K205" s="693"/>
      <c r="L205" s="693"/>
      <c r="M205" s="693"/>
      <c r="N205" s="693"/>
      <c r="O205" s="693"/>
      <c r="P205" s="693"/>
      <c r="Q205" s="693"/>
      <c r="R205" s="693"/>
      <c r="S205" s="693"/>
      <c r="T205" s="693"/>
      <c r="U205" s="693"/>
      <c r="V205" s="693"/>
      <c r="W205" s="693"/>
      <c r="X205" s="693"/>
    </row>
    <row r="206" spans="1:24" x14ac:dyDescent="0.2">
      <c r="A206" s="694"/>
      <c r="B206" s="694"/>
      <c r="C206" s="694"/>
      <c r="D206" s="694"/>
      <c r="E206" s="694"/>
      <c r="F206" s="980"/>
      <c r="G206" s="693"/>
      <c r="H206" s="693"/>
      <c r="I206" s="693"/>
      <c r="J206" s="693"/>
      <c r="K206" s="693"/>
      <c r="L206" s="693"/>
      <c r="M206" s="693"/>
      <c r="N206" s="693"/>
      <c r="O206" s="693"/>
      <c r="P206" s="693"/>
      <c r="Q206" s="693"/>
      <c r="R206" s="693"/>
      <c r="S206" s="693"/>
      <c r="T206" s="693"/>
      <c r="U206" s="693"/>
      <c r="V206" s="693"/>
      <c r="W206" s="693"/>
      <c r="X206" s="693"/>
    </row>
    <row r="207" spans="1:24" x14ac:dyDescent="0.2">
      <c r="A207" s="694"/>
      <c r="B207" s="694"/>
      <c r="C207" s="694"/>
      <c r="D207" s="694"/>
      <c r="E207" s="694"/>
      <c r="F207" s="980"/>
      <c r="G207" s="693"/>
      <c r="H207" s="693"/>
      <c r="I207" s="693"/>
      <c r="J207" s="693"/>
      <c r="K207" s="693"/>
      <c r="L207" s="693"/>
      <c r="M207" s="693"/>
      <c r="N207" s="693"/>
      <c r="O207" s="693"/>
      <c r="P207" s="693"/>
      <c r="Q207" s="693"/>
      <c r="R207" s="693"/>
      <c r="S207" s="693"/>
      <c r="T207" s="693"/>
      <c r="U207" s="693"/>
      <c r="V207" s="693"/>
      <c r="W207" s="693"/>
      <c r="X207" s="693"/>
    </row>
    <row r="208" spans="1:24" x14ac:dyDescent="0.2">
      <c r="A208" s="694"/>
      <c r="B208" s="694"/>
      <c r="C208" s="694"/>
      <c r="D208" s="694"/>
      <c r="E208" s="694"/>
      <c r="F208" s="980"/>
      <c r="G208" s="693"/>
      <c r="H208" s="693"/>
      <c r="I208" s="693"/>
      <c r="J208" s="693"/>
      <c r="K208" s="693"/>
      <c r="L208" s="693"/>
      <c r="M208" s="693"/>
      <c r="N208" s="693"/>
      <c r="O208" s="693"/>
      <c r="P208" s="693"/>
      <c r="Q208" s="693"/>
      <c r="R208" s="693"/>
      <c r="S208" s="693"/>
      <c r="T208" s="693"/>
      <c r="U208" s="693"/>
      <c r="V208" s="693"/>
      <c r="W208" s="693"/>
      <c r="X208" s="693"/>
    </row>
    <row r="209" spans="1:24" x14ac:dyDescent="0.2">
      <c r="A209" s="694"/>
      <c r="B209" s="694"/>
      <c r="C209" s="694"/>
      <c r="D209" s="694"/>
      <c r="E209" s="694"/>
      <c r="F209" s="980"/>
      <c r="G209" s="693"/>
      <c r="H209" s="693"/>
      <c r="I209" s="693"/>
      <c r="J209" s="693"/>
      <c r="K209" s="693"/>
      <c r="L209" s="693"/>
      <c r="M209" s="693"/>
      <c r="N209" s="693"/>
      <c r="O209" s="693"/>
      <c r="P209" s="693"/>
      <c r="Q209" s="693"/>
      <c r="R209" s="693"/>
      <c r="S209" s="693"/>
      <c r="T209" s="693"/>
      <c r="U209" s="693"/>
      <c r="V209" s="693"/>
      <c r="W209" s="693"/>
      <c r="X209" s="693"/>
    </row>
    <row r="210" spans="1:24" x14ac:dyDescent="0.2">
      <c r="A210" s="694"/>
      <c r="B210" s="694"/>
      <c r="C210" s="694"/>
      <c r="D210" s="694"/>
      <c r="E210" s="694"/>
      <c r="F210" s="980"/>
      <c r="G210" s="693"/>
      <c r="H210" s="693"/>
      <c r="I210" s="693"/>
      <c r="J210" s="693"/>
      <c r="K210" s="693"/>
      <c r="L210" s="693"/>
      <c r="M210" s="693"/>
      <c r="N210" s="693"/>
      <c r="O210" s="693"/>
      <c r="P210" s="693"/>
      <c r="Q210" s="693"/>
      <c r="R210" s="693"/>
      <c r="S210" s="693"/>
      <c r="T210" s="693"/>
      <c r="U210" s="693"/>
      <c r="V210" s="693"/>
      <c r="W210" s="693"/>
      <c r="X210" s="693"/>
    </row>
    <row r="211" spans="1:24" x14ac:dyDescent="0.2">
      <c r="A211" s="694"/>
      <c r="B211" s="694"/>
      <c r="C211" s="694"/>
      <c r="D211" s="694"/>
      <c r="E211" s="694"/>
      <c r="F211" s="980"/>
      <c r="G211" s="693"/>
      <c r="H211" s="693"/>
      <c r="I211" s="693"/>
      <c r="J211" s="693"/>
      <c r="K211" s="693"/>
      <c r="L211" s="693"/>
      <c r="M211" s="693"/>
      <c r="N211" s="693"/>
      <c r="O211" s="693"/>
      <c r="P211" s="693"/>
      <c r="Q211" s="693"/>
      <c r="R211" s="693"/>
      <c r="S211" s="693"/>
      <c r="T211" s="693"/>
      <c r="U211" s="693"/>
      <c r="V211" s="693"/>
      <c r="W211" s="693"/>
      <c r="X211" s="693"/>
    </row>
    <row r="212" spans="1:24" x14ac:dyDescent="0.2">
      <c r="A212" s="694"/>
      <c r="B212" s="694"/>
      <c r="C212" s="694"/>
      <c r="D212" s="694"/>
      <c r="E212" s="694"/>
      <c r="F212" s="980"/>
      <c r="G212" s="693"/>
      <c r="H212" s="693"/>
      <c r="I212" s="693"/>
      <c r="J212" s="693"/>
      <c r="K212" s="693"/>
      <c r="L212" s="693"/>
      <c r="M212" s="693"/>
      <c r="N212" s="693"/>
      <c r="O212" s="693"/>
      <c r="P212" s="693"/>
      <c r="Q212" s="693"/>
      <c r="R212" s="693"/>
      <c r="S212" s="693"/>
      <c r="T212" s="693"/>
      <c r="U212" s="693"/>
      <c r="V212" s="693"/>
      <c r="W212" s="693"/>
      <c r="X212" s="693"/>
    </row>
    <row r="213" spans="1:24" x14ac:dyDescent="0.2">
      <c r="A213" s="694"/>
      <c r="B213" s="694"/>
      <c r="C213" s="694"/>
      <c r="D213" s="694"/>
      <c r="E213" s="694"/>
      <c r="F213" s="980"/>
      <c r="G213" s="693"/>
      <c r="H213" s="693"/>
      <c r="I213" s="693"/>
      <c r="J213" s="693"/>
      <c r="K213" s="693"/>
      <c r="L213" s="693"/>
      <c r="M213" s="693"/>
      <c r="N213" s="693"/>
      <c r="O213" s="693"/>
      <c r="P213" s="693"/>
      <c r="Q213" s="693"/>
      <c r="R213" s="693"/>
      <c r="S213" s="693"/>
      <c r="T213" s="693"/>
      <c r="U213" s="693"/>
      <c r="V213" s="693"/>
      <c r="W213" s="693"/>
      <c r="X213" s="693"/>
    </row>
    <row r="214" spans="1:24" x14ac:dyDescent="0.2">
      <c r="A214" s="694"/>
      <c r="B214" s="694"/>
      <c r="C214" s="694"/>
      <c r="D214" s="694"/>
      <c r="E214" s="694"/>
      <c r="F214" s="980"/>
      <c r="G214" s="693"/>
      <c r="H214" s="693"/>
      <c r="I214" s="693"/>
      <c r="J214" s="693"/>
      <c r="K214" s="693"/>
      <c r="L214" s="693"/>
      <c r="M214" s="693"/>
      <c r="N214" s="693"/>
      <c r="O214" s="693"/>
      <c r="P214" s="693"/>
      <c r="Q214" s="693"/>
      <c r="R214" s="693"/>
      <c r="S214" s="693"/>
      <c r="T214" s="693"/>
      <c r="U214" s="693"/>
      <c r="V214" s="693"/>
      <c r="W214" s="693"/>
      <c r="X214" s="693"/>
    </row>
    <row r="215" spans="1:24" x14ac:dyDescent="0.2">
      <c r="A215" s="694"/>
      <c r="B215" s="694"/>
      <c r="C215" s="694"/>
      <c r="D215" s="694"/>
      <c r="E215" s="694"/>
      <c r="F215" s="980"/>
      <c r="G215" s="693"/>
      <c r="H215" s="693"/>
      <c r="I215" s="693"/>
      <c r="J215" s="693"/>
      <c r="K215" s="693"/>
      <c r="L215" s="693"/>
      <c r="M215" s="693"/>
      <c r="N215" s="693"/>
      <c r="O215" s="693"/>
      <c r="P215" s="693"/>
      <c r="Q215" s="693"/>
      <c r="R215" s="693"/>
      <c r="S215" s="693"/>
      <c r="T215" s="693"/>
      <c r="U215" s="693"/>
      <c r="V215" s="693"/>
      <c r="W215" s="693"/>
      <c r="X215" s="693"/>
    </row>
    <row r="216" spans="1:24" x14ac:dyDescent="0.2">
      <c r="A216" s="694"/>
      <c r="B216" s="694"/>
      <c r="C216" s="694"/>
      <c r="D216" s="694"/>
      <c r="E216" s="694"/>
      <c r="F216" s="980"/>
      <c r="G216" s="693"/>
      <c r="H216" s="693"/>
      <c r="I216" s="693"/>
      <c r="J216" s="693"/>
      <c r="K216" s="693"/>
      <c r="L216" s="693"/>
      <c r="M216" s="693"/>
      <c r="N216" s="693"/>
      <c r="O216" s="693"/>
      <c r="P216" s="693"/>
      <c r="Q216" s="693"/>
      <c r="R216" s="693"/>
      <c r="S216" s="693"/>
      <c r="T216" s="693"/>
      <c r="U216" s="693"/>
      <c r="V216" s="693"/>
      <c r="W216" s="693"/>
      <c r="X216" s="693"/>
    </row>
    <row r="217" spans="1:24" x14ac:dyDescent="0.2">
      <c r="A217" s="694"/>
      <c r="B217" s="694"/>
      <c r="C217" s="694"/>
      <c r="D217" s="694"/>
      <c r="E217" s="694"/>
      <c r="F217" s="980"/>
      <c r="G217" s="693"/>
      <c r="H217" s="693"/>
      <c r="I217" s="693"/>
      <c r="J217" s="693"/>
      <c r="K217" s="693"/>
      <c r="L217" s="693"/>
      <c r="M217" s="693"/>
      <c r="N217" s="693"/>
      <c r="O217" s="693"/>
      <c r="P217" s="693"/>
      <c r="Q217" s="693"/>
      <c r="R217" s="693"/>
      <c r="S217" s="693"/>
      <c r="T217" s="693"/>
      <c r="U217" s="693"/>
      <c r="V217" s="693"/>
      <c r="W217" s="693"/>
      <c r="X217" s="693"/>
    </row>
    <row r="218" spans="1:24" x14ac:dyDescent="0.2">
      <c r="A218" s="694"/>
      <c r="B218" s="694"/>
      <c r="C218" s="694"/>
      <c r="D218" s="694"/>
      <c r="E218" s="694"/>
      <c r="F218" s="980"/>
      <c r="G218" s="693"/>
      <c r="H218" s="693"/>
      <c r="I218" s="693"/>
      <c r="J218" s="693"/>
      <c r="K218" s="693"/>
      <c r="L218" s="693"/>
      <c r="M218" s="693"/>
      <c r="N218" s="693"/>
      <c r="O218" s="693"/>
      <c r="P218" s="693"/>
      <c r="Q218" s="693"/>
      <c r="R218" s="693"/>
      <c r="S218" s="693"/>
      <c r="T218" s="693"/>
      <c r="U218" s="693"/>
      <c r="V218" s="693"/>
      <c r="W218" s="693"/>
      <c r="X218" s="693"/>
    </row>
    <row r="219" spans="1:24" x14ac:dyDescent="0.2">
      <c r="A219" s="694"/>
      <c r="B219" s="694"/>
      <c r="C219" s="694"/>
      <c r="D219" s="694"/>
      <c r="E219" s="694"/>
      <c r="F219" s="980"/>
      <c r="G219" s="693"/>
      <c r="H219" s="693"/>
      <c r="I219" s="693"/>
      <c r="J219" s="693"/>
      <c r="K219" s="693"/>
      <c r="L219" s="693"/>
      <c r="M219" s="693"/>
      <c r="N219" s="693"/>
      <c r="O219" s="693"/>
      <c r="P219" s="693"/>
      <c r="Q219" s="693"/>
      <c r="R219" s="693"/>
      <c r="S219" s="693"/>
      <c r="T219" s="693"/>
      <c r="U219" s="693"/>
      <c r="V219" s="693"/>
      <c r="W219" s="693"/>
      <c r="X219" s="693"/>
    </row>
    <row r="220" spans="1:24" x14ac:dyDescent="0.2">
      <c r="A220" s="694"/>
      <c r="B220" s="694"/>
      <c r="C220" s="694"/>
      <c r="D220" s="694"/>
      <c r="E220" s="694"/>
      <c r="F220" s="980"/>
      <c r="G220" s="693"/>
      <c r="H220" s="693"/>
      <c r="I220" s="693"/>
      <c r="J220" s="693"/>
      <c r="K220" s="693"/>
      <c r="L220" s="693"/>
      <c r="M220" s="693"/>
      <c r="N220" s="693"/>
      <c r="O220" s="693"/>
      <c r="P220" s="693"/>
      <c r="Q220" s="693"/>
      <c r="R220" s="693"/>
      <c r="S220" s="693"/>
      <c r="T220" s="693"/>
      <c r="U220" s="693"/>
      <c r="V220" s="693"/>
      <c r="W220" s="693"/>
      <c r="X220" s="693"/>
    </row>
    <row r="221" spans="1:24" x14ac:dyDescent="0.2">
      <c r="A221" s="694"/>
      <c r="B221" s="694"/>
      <c r="C221" s="694"/>
      <c r="D221" s="694"/>
      <c r="E221" s="694"/>
      <c r="F221" s="980"/>
      <c r="G221" s="693"/>
      <c r="H221" s="693"/>
      <c r="I221" s="693"/>
      <c r="J221" s="693"/>
      <c r="K221" s="693"/>
      <c r="L221" s="693"/>
      <c r="M221" s="693"/>
      <c r="N221" s="693"/>
      <c r="O221" s="693"/>
      <c r="P221" s="693"/>
      <c r="Q221" s="693"/>
      <c r="R221" s="693"/>
      <c r="S221" s="693"/>
      <c r="T221" s="693"/>
      <c r="U221" s="693"/>
      <c r="V221" s="693"/>
      <c r="W221" s="693"/>
      <c r="X221" s="693"/>
    </row>
    <row r="222" spans="1:24" x14ac:dyDescent="0.2">
      <c r="A222" s="694"/>
      <c r="B222" s="694"/>
      <c r="C222" s="694"/>
      <c r="D222" s="694"/>
      <c r="E222" s="694"/>
      <c r="F222" s="980"/>
      <c r="G222" s="693"/>
      <c r="H222" s="693"/>
      <c r="I222" s="693"/>
      <c r="J222" s="693"/>
      <c r="K222" s="693"/>
      <c r="L222" s="693"/>
      <c r="M222" s="693"/>
      <c r="N222" s="693"/>
      <c r="O222" s="693"/>
      <c r="P222" s="693"/>
      <c r="Q222" s="693"/>
      <c r="R222" s="693"/>
      <c r="S222" s="693"/>
      <c r="T222" s="693"/>
      <c r="U222" s="693"/>
      <c r="V222" s="693"/>
      <c r="W222" s="693"/>
      <c r="X222" s="693"/>
    </row>
    <row r="223" spans="1:24" x14ac:dyDescent="0.2">
      <c r="A223" s="694"/>
      <c r="B223" s="694"/>
      <c r="C223" s="694"/>
      <c r="D223" s="694"/>
      <c r="E223" s="694"/>
      <c r="F223" s="980"/>
      <c r="G223" s="693"/>
      <c r="H223" s="693"/>
      <c r="I223" s="693"/>
      <c r="J223" s="693"/>
      <c r="K223" s="693"/>
      <c r="L223" s="693"/>
      <c r="M223" s="693"/>
      <c r="N223" s="693"/>
      <c r="O223" s="693"/>
      <c r="P223" s="693"/>
      <c r="Q223" s="693"/>
      <c r="R223" s="693"/>
      <c r="S223" s="693"/>
      <c r="T223" s="693"/>
      <c r="U223" s="693"/>
      <c r="V223" s="693"/>
      <c r="W223" s="693"/>
      <c r="X223" s="693"/>
    </row>
    <row r="224" spans="1:24" x14ac:dyDescent="0.2">
      <c r="A224" s="694"/>
      <c r="B224" s="694"/>
      <c r="C224" s="694"/>
      <c r="D224" s="694"/>
      <c r="E224" s="694"/>
      <c r="F224" s="980"/>
      <c r="G224" s="693"/>
      <c r="H224" s="693"/>
      <c r="I224" s="693"/>
      <c r="J224" s="693"/>
      <c r="K224" s="693"/>
      <c r="L224" s="693"/>
      <c r="M224" s="693"/>
      <c r="N224" s="693"/>
      <c r="O224" s="693"/>
      <c r="P224" s="693"/>
      <c r="Q224" s="693"/>
      <c r="R224" s="693"/>
      <c r="S224" s="693"/>
      <c r="T224" s="693"/>
      <c r="U224" s="693"/>
      <c r="V224" s="693"/>
      <c r="W224" s="693"/>
      <c r="X224" s="693"/>
    </row>
    <row r="225" spans="1:6" s="691" customFormat="1" x14ac:dyDescent="0.2">
      <c r="A225" s="694"/>
      <c r="F225" s="980"/>
    </row>
    <row r="226" spans="1:6" s="691" customFormat="1" x14ac:dyDescent="0.2">
      <c r="A226" s="694"/>
      <c r="F226" s="980"/>
    </row>
    <row r="227" spans="1:6" s="691" customFormat="1" x14ac:dyDescent="0.2">
      <c r="A227" s="694"/>
      <c r="F227" s="980"/>
    </row>
    <row r="228" spans="1:6" s="691" customFormat="1" x14ac:dyDescent="0.2">
      <c r="A228" s="694"/>
      <c r="F228" s="980"/>
    </row>
    <row r="229" spans="1:6" s="691" customFormat="1" x14ac:dyDescent="0.2">
      <c r="A229" s="694"/>
      <c r="F229" s="980"/>
    </row>
    <row r="230" spans="1:6" s="691" customFormat="1" x14ac:dyDescent="0.2">
      <c r="A230" s="694"/>
      <c r="F230" s="980"/>
    </row>
    <row r="231" spans="1:6" s="691" customFormat="1" x14ac:dyDescent="0.2">
      <c r="A231" s="694"/>
      <c r="F231" s="980"/>
    </row>
    <row r="232" spans="1:6" s="691" customFormat="1" x14ac:dyDescent="0.2">
      <c r="A232" s="694"/>
      <c r="F232" s="980"/>
    </row>
    <row r="233" spans="1:6" s="691" customFormat="1" x14ac:dyDescent="0.2">
      <c r="A233" s="694"/>
      <c r="F233" s="980"/>
    </row>
    <row r="234" spans="1:6" s="691" customFormat="1" x14ac:dyDescent="0.2">
      <c r="A234" s="694"/>
      <c r="F234" s="980"/>
    </row>
    <row r="235" spans="1:6" s="691" customFormat="1" x14ac:dyDescent="0.2">
      <c r="A235" s="694"/>
      <c r="F235" s="980"/>
    </row>
    <row r="236" spans="1:6" s="691" customFormat="1" x14ac:dyDescent="0.2">
      <c r="A236" s="694"/>
      <c r="F236" s="980"/>
    </row>
    <row r="237" spans="1:6" s="691" customFormat="1" x14ac:dyDescent="0.2">
      <c r="A237" s="694"/>
      <c r="F237" s="980"/>
    </row>
    <row r="238" spans="1:6" s="691" customFormat="1" x14ac:dyDescent="0.2">
      <c r="A238" s="694"/>
      <c r="F238" s="980"/>
    </row>
    <row r="239" spans="1:6" s="691" customFormat="1" x14ac:dyDescent="0.2">
      <c r="A239" s="694"/>
      <c r="F239" s="980"/>
    </row>
    <row r="240" spans="1:6" s="691" customFormat="1" x14ac:dyDescent="0.2">
      <c r="A240" s="694"/>
      <c r="F240" s="980"/>
    </row>
    <row r="241" spans="1:6" s="691" customFormat="1" x14ac:dyDescent="0.2">
      <c r="A241" s="694"/>
      <c r="F241" s="980"/>
    </row>
    <row r="242" spans="1:6" s="691" customFormat="1" x14ac:dyDescent="0.2">
      <c r="A242" s="694"/>
      <c r="F242" s="980"/>
    </row>
    <row r="243" spans="1:6" s="691" customFormat="1" x14ac:dyDescent="0.2">
      <c r="A243" s="694"/>
      <c r="F243" s="980"/>
    </row>
    <row r="244" spans="1:6" s="691" customFormat="1" x14ac:dyDescent="0.2">
      <c r="A244" s="694"/>
      <c r="F244" s="980"/>
    </row>
    <row r="245" spans="1:6" s="691" customFormat="1" x14ac:dyDescent="0.2">
      <c r="A245" s="694"/>
      <c r="F245" s="980"/>
    </row>
    <row r="246" spans="1:6" s="691" customFormat="1" x14ac:dyDescent="0.2">
      <c r="A246" s="694"/>
      <c r="F246" s="980"/>
    </row>
    <row r="247" spans="1:6" s="691" customFormat="1" x14ac:dyDescent="0.2">
      <c r="A247" s="694"/>
      <c r="F247" s="980"/>
    </row>
    <row r="248" spans="1:6" s="691" customFormat="1" x14ac:dyDescent="0.2">
      <c r="A248" s="694"/>
      <c r="F248" s="980"/>
    </row>
    <row r="249" spans="1:6" s="691" customFormat="1" x14ac:dyDescent="0.2">
      <c r="A249" s="694"/>
      <c r="F249" s="980"/>
    </row>
    <row r="250" spans="1:6" s="691" customFormat="1" x14ac:dyDescent="0.2">
      <c r="A250" s="694"/>
      <c r="F250" s="980"/>
    </row>
    <row r="251" spans="1:6" s="691" customFormat="1" x14ac:dyDescent="0.2">
      <c r="A251" s="694"/>
      <c r="F251" s="980"/>
    </row>
    <row r="252" spans="1:6" s="691" customFormat="1" x14ac:dyDescent="0.2">
      <c r="A252" s="694"/>
      <c r="F252" s="980"/>
    </row>
    <row r="253" spans="1:6" s="691" customFormat="1" x14ac:dyDescent="0.2">
      <c r="A253" s="694"/>
      <c r="F253" s="980"/>
    </row>
    <row r="254" spans="1:6" s="691" customFormat="1" x14ac:dyDescent="0.2">
      <c r="A254" s="694"/>
      <c r="F254" s="980"/>
    </row>
    <row r="255" spans="1:6" s="691" customFormat="1" x14ac:dyDescent="0.2">
      <c r="A255" s="694"/>
      <c r="F255" s="980"/>
    </row>
    <row r="256" spans="1:6" s="691" customFormat="1" x14ac:dyDescent="0.2">
      <c r="A256" s="694"/>
      <c r="F256" s="980"/>
    </row>
    <row r="257" spans="1:6" s="691" customFormat="1" x14ac:dyDescent="0.2">
      <c r="A257" s="694"/>
      <c r="F257" s="980"/>
    </row>
    <row r="258" spans="1:6" s="691" customFormat="1" x14ac:dyDescent="0.2">
      <c r="A258" s="694"/>
      <c r="F258" s="980"/>
    </row>
    <row r="259" spans="1:6" s="691" customFormat="1" x14ac:dyDescent="0.2">
      <c r="A259" s="694"/>
      <c r="F259" s="980"/>
    </row>
    <row r="260" spans="1:6" s="691" customFormat="1" x14ac:dyDescent="0.2">
      <c r="A260" s="694"/>
      <c r="F260" s="980"/>
    </row>
    <row r="261" spans="1:6" s="691" customFormat="1" x14ac:dyDescent="0.2">
      <c r="A261" s="694"/>
      <c r="F261" s="980"/>
    </row>
    <row r="262" spans="1:6" s="691" customFormat="1" x14ac:dyDescent="0.2">
      <c r="A262" s="694"/>
      <c r="F262" s="980"/>
    </row>
    <row r="263" spans="1:6" s="691" customFormat="1" x14ac:dyDescent="0.2">
      <c r="A263" s="694"/>
      <c r="F263" s="980"/>
    </row>
    <row r="264" spans="1:6" s="691" customFormat="1" x14ac:dyDescent="0.2">
      <c r="A264" s="694"/>
      <c r="F264" s="980"/>
    </row>
    <row r="265" spans="1:6" s="691" customFormat="1" x14ac:dyDescent="0.2">
      <c r="A265" s="694"/>
      <c r="F265" s="980"/>
    </row>
    <row r="266" spans="1:6" s="691" customFormat="1" x14ac:dyDescent="0.2">
      <c r="A266" s="694"/>
      <c r="F266" s="980"/>
    </row>
    <row r="267" spans="1:6" s="691" customFormat="1" x14ac:dyDescent="0.2">
      <c r="A267" s="694"/>
      <c r="F267" s="980"/>
    </row>
    <row r="268" spans="1:6" s="691" customFormat="1" x14ac:dyDescent="0.2">
      <c r="A268" s="694"/>
      <c r="F268" s="980"/>
    </row>
    <row r="269" spans="1:6" s="691" customFormat="1" x14ac:dyDescent="0.2">
      <c r="A269" s="694"/>
      <c r="F269" s="980"/>
    </row>
    <row r="270" spans="1:6" s="691" customFormat="1" x14ac:dyDescent="0.2">
      <c r="A270" s="694"/>
      <c r="F270" s="980"/>
    </row>
    <row r="271" spans="1:6" s="691" customFormat="1" x14ac:dyDescent="0.2">
      <c r="A271" s="694"/>
      <c r="F271" s="980"/>
    </row>
    <row r="272" spans="1:6" s="691" customFormat="1" x14ac:dyDescent="0.2">
      <c r="A272" s="694"/>
      <c r="F272" s="980"/>
    </row>
    <row r="273" spans="1:6" s="691" customFormat="1" x14ac:dyDescent="0.2">
      <c r="A273" s="694"/>
      <c r="F273" s="980"/>
    </row>
    <row r="274" spans="1:6" s="691" customFormat="1" x14ac:dyDescent="0.2">
      <c r="A274" s="694"/>
      <c r="F274" s="980"/>
    </row>
    <row r="275" spans="1:6" s="691" customFormat="1" x14ac:dyDescent="0.2">
      <c r="A275" s="694"/>
      <c r="F275" s="980"/>
    </row>
    <row r="276" spans="1:6" s="691" customFormat="1" x14ac:dyDescent="0.2">
      <c r="A276" s="694"/>
      <c r="F276" s="980"/>
    </row>
    <row r="277" spans="1:6" s="691" customFormat="1" x14ac:dyDescent="0.2">
      <c r="A277" s="694"/>
      <c r="F277" s="980"/>
    </row>
    <row r="278" spans="1:6" s="691" customFormat="1" x14ac:dyDescent="0.2">
      <c r="A278" s="694"/>
      <c r="F278" s="980"/>
    </row>
    <row r="279" spans="1:6" s="691" customFormat="1" x14ac:dyDescent="0.2">
      <c r="A279" s="694"/>
      <c r="F279" s="980"/>
    </row>
    <row r="280" spans="1:6" s="691" customFormat="1" x14ac:dyDescent="0.2">
      <c r="A280" s="694"/>
      <c r="F280" s="980"/>
    </row>
    <row r="281" spans="1:6" s="691" customFormat="1" x14ac:dyDescent="0.2">
      <c r="A281" s="694"/>
      <c r="F281" s="980"/>
    </row>
    <row r="282" spans="1:6" s="691" customFormat="1" x14ac:dyDescent="0.2">
      <c r="A282" s="694"/>
      <c r="F282" s="980"/>
    </row>
    <row r="283" spans="1:6" s="691" customFormat="1" x14ac:dyDescent="0.2">
      <c r="A283" s="694"/>
      <c r="F283" s="980"/>
    </row>
    <row r="284" spans="1:6" s="691" customFormat="1" x14ac:dyDescent="0.2">
      <c r="A284" s="694"/>
      <c r="F284" s="980"/>
    </row>
    <row r="285" spans="1:6" s="691" customFormat="1" x14ac:dyDescent="0.2">
      <c r="A285" s="694"/>
      <c r="F285" s="980"/>
    </row>
    <row r="286" spans="1:6" s="691" customFormat="1" x14ac:dyDescent="0.2">
      <c r="A286" s="694"/>
      <c r="F286" s="980"/>
    </row>
    <row r="287" spans="1:6" s="691" customFormat="1" x14ac:dyDescent="0.2">
      <c r="A287" s="694"/>
      <c r="F287" s="980"/>
    </row>
    <row r="288" spans="1:6" s="691" customFormat="1" x14ac:dyDescent="0.2">
      <c r="A288" s="694"/>
      <c r="F288" s="980"/>
    </row>
    <row r="289" spans="1:6" s="691" customFormat="1" x14ac:dyDescent="0.2">
      <c r="A289" s="694"/>
      <c r="F289" s="980"/>
    </row>
    <row r="290" spans="1:6" s="691" customFormat="1" x14ac:dyDescent="0.2">
      <c r="A290" s="694"/>
      <c r="F290" s="980"/>
    </row>
    <row r="291" spans="1:6" s="691" customFormat="1" x14ac:dyDescent="0.2">
      <c r="A291" s="694"/>
      <c r="F291" s="980"/>
    </row>
    <row r="292" spans="1:6" s="691" customFormat="1" x14ac:dyDescent="0.2">
      <c r="A292" s="694"/>
      <c r="F292" s="980"/>
    </row>
    <row r="293" spans="1:6" s="691" customFormat="1" x14ac:dyDescent="0.2">
      <c r="A293" s="694"/>
      <c r="F293" s="980"/>
    </row>
    <row r="294" spans="1:6" s="691" customFormat="1" x14ac:dyDescent="0.2">
      <c r="A294" s="694"/>
      <c r="F294" s="980"/>
    </row>
    <row r="295" spans="1:6" s="691" customFormat="1" x14ac:dyDescent="0.2">
      <c r="A295" s="694"/>
      <c r="F295" s="980"/>
    </row>
    <row r="296" spans="1:6" s="691" customFormat="1" x14ac:dyDescent="0.2">
      <c r="A296" s="694"/>
      <c r="F296" s="980"/>
    </row>
    <row r="297" spans="1:6" s="691" customFormat="1" x14ac:dyDescent="0.2">
      <c r="A297" s="694"/>
      <c r="F297" s="980"/>
    </row>
    <row r="298" spans="1:6" s="691" customFormat="1" x14ac:dyDescent="0.2">
      <c r="A298" s="694"/>
      <c r="F298" s="980"/>
    </row>
    <row r="299" spans="1:6" s="691" customFormat="1" x14ac:dyDescent="0.2">
      <c r="A299" s="694"/>
      <c r="F299" s="980"/>
    </row>
    <row r="300" spans="1:6" s="691" customFormat="1" x14ac:dyDescent="0.2">
      <c r="A300" s="694"/>
      <c r="F300" s="980"/>
    </row>
    <row r="301" spans="1:6" s="691" customFormat="1" x14ac:dyDescent="0.2">
      <c r="A301" s="694"/>
      <c r="F301" s="980"/>
    </row>
    <row r="302" spans="1:6" s="691" customFormat="1" x14ac:dyDescent="0.2">
      <c r="A302" s="694"/>
      <c r="F302" s="980"/>
    </row>
    <row r="303" spans="1:6" s="691" customFormat="1" x14ac:dyDescent="0.2">
      <c r="A303" s="694"/>
      <c r="F303" s="980"/>
    </row>
    <row r="304" spans="1:6" s="691" customFormat="1" x14ac:dyDescent="0.2">
      <c r="A304" s="694"/>
      <c r="F304" s="980"/>
    </row>
    <row r="305" spans="1:6" s="691" customFormat="1" x14ac:dyDescent="0.2">
      <c r="A305" s="694"/>
      <c r="F305" s="980"/>
    </row>
    <row r="306" spans="1:6" s="691" customFormat="1" x14ac:dyDescent="0.2">
      <c r="A306" s="694"/>
      <c r="F306" s="980"/>
    </row>
    <row r="307" spans="1:6" s="691" customFormat="1" x14ac:dyDescent="0.2">
      <c r="A307" s="694"/>
      <c r="F307" s="980"/>
    </row>
    <row r="308" spans="1:6" s="691" customFormat="1" x14ac:dyDescent="0.2">
      <c r="A308" s="694"/>
      <c r="F308" s="980"/>
    </row>
    <row r="309" spans="1:6" s="691" customFormat="1" x14ac:dyDescent="0.2">
      <c r="A309" s="694"/>
      <c r="F309" s="980"/>
    </row>
    <row r="310" spans="1:6" s="691" customFormat="1" x14ac:dyDescent="0.2">
      <c r="A310" s="694"/>
      <c r="F310" s="980"/>
    </row>
    <row r="311" spans="1:6" s="691" customFormat="1" x14ac:dyDescent="0.2">
      <c r="A311" s="694"/>
      <c r="F311" s="980"/>
    </row>
    <row r="312" spans="1:6" s="691" customFormat="1" x14ac:dyDescent="0.2">
      <c r="A312" s="694"/>
      <c r="F312" s="980"/>
    </row>
    <row r="313" spans="1:6" s="691" customFormat="1" x14ac:dyDescent="0.2">
      <c r="A313" s="694"/>
      <c r="F313" s="980"/>
    </row>
    <row r="314" spans="1:6" s="691" customFormat="1" x14ac:dyDescent="0.2">
      <c r="A314" s="694"/>
      <c r="F314" s="980"/>
    </row>
    <row r="315" spans="1:6" s="691" customFormat="1" x14ac:dyDescent="0.2">
      <c r="A315" s="694"/>
      <c r="F315" s="980"/>
    </row>
    <row r="316" spans="1:6" s="691" customFormat="1" x14ac:dyDescent="0.2">
      <c r="A316" s="694"/>
      <c r="F316" s="980"/>
    </row>
    <row r="317" spans="1:6" s="691" customFormat="1" x14ac:dyDescent="0.2">
      <c r="A317" s="694"/>
      <c r="F317" s="980"/>
    </row>
    <row r="318" spans="1:6" s="691" customFormat="1" x14ac:dyDescent="0.2">
      <c r="A318" s="694"/>
      <c r="F318" s="980"/>
    </row>
    <row r="319" spans="1:6" s="691" customFormat="1" x14ac:dyDescent="0.2">
      <c r="A319" s="694"/>
      <c r="F319" s="980"/>
    </row>
  </sheetData>
  <mergeCells count="14">
    <mergeCell ref="A6:A11"/>
    <mergeCell ref="F6:F11"/>
    <mergeCell ref="A28:A33"/>
    <mergeCell ref="F28:F33"/>
    <mergeCell ref="B6:B11"/>
    <mergeCell ref="C7:C11"/>
    <mergeCell ref="D7:D11"/>
    <mergeCell ref="E7:E11"/>
    <mergeCell ref="C6:E6"/>
    <mergeCell ref="C28:E28"/>
    <mergeCell ref="B28:B33"/>
    <mergeCell ref="C29:C33"/>
    <mergeCell ref="D29:D33"/>
    <mergeCell ref="E29:E33"/>
  </mergeCells>
  <pageMargins left="2.0472440944881889" right="0.98425196850393704" top="0.78740157480314965" bottom="0.78740157480314965" header="0.51181102362204722" footer="0.51181102362204722"/>
  <pageSetup paperSize="9"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A1:AL331"/>
  <sheetViews>
    <sheetView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11" width="15.7109375" style="4" customWidth="1"/>
    <col min="12" max="12" width="8" style="4" hidden="1" customWidth="1"/>
    <col min="13" max="13" width="7.7109375" style="4" hidden="1" customWidth="1"/>
    <col min="14" max="14" width="12.140625" style="4" customWidth="1"/>
    <col min="15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ht="12.95" customHeight="1" x14ac:dyDescent="0.2">
      <c r="A1" s="338" t="s">
        <v>74</v>
      </c>
      <c r="K1" s="2"/>
    </row>
    <row r="2" spans="1:38" s="2" customFormat="1" ht="15" customHeight="1" x14ac:dyDescent="0.2">
      <c r="A2" s="520" t="s">
        <v>75</v>
      </c>
      <c r="B2" s="360"/>
      <c r="C2" s="360"/>
      <c r="D2" s="360"/>
      <c r="E2" s="360"/>
    </row>
    <row r="3" spans="1:38" s="2" customFormat="1" ht="12.95" customHeight="1" x14ac:dyDescent="0.2">
      <c r="A3" s="3"/>
    </row>
    <row r="4" spans="1:38" ht="12.95" customHeight="1" thickBot="1" x14ac:dyDescent="0.25">
      <c r="A4" s="64" t="s">
        <v>2</v>
      </c>
      <c r="B4" s="3"/>
      <c r="C4" s="503" t="s">
        <v>4</v>
      </c>
      <c r="D4" s="3"/>
      <c r="E4" s="3"/>
      <c r="F4" s="5"/>
      <c r="G4" s="5"/>
      <c r="H4" s="28"/>
      <c r="I4" s="3"/>
      <c r="J4" s="3"/>
      <c r="K4" s="3"/>
    </row>
    <row r="5" spans="1:38" ht="12.95" customHeight="1" x14ac:dyDescent="0.2">
      <c r="A5" s="65"/>
      <c r="B5" s="66"/>
      <c r="C5" s="67"/>
      <c r="D5" s="117"/>
      <c r="E5" s="118"/>
      <c r="F5" s="119" t="s">
        <v>33</v>
      </c>
      <c r="G5" s="118"/>
      <c r="H5" s="519" t="s">
        <v>34</v>
      </c>
      <c r="I5" s="118"/>
      <c r="J5" s="120"/>
      <c r="K5" s="6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ht="12.95" customHeight="1" x14ac:dyDescent="0.2">
      <c r="A6" s="71"/>
      <c r="B6" s="100" t="s">
        <v>6</v>
      </c>
      <c r="C6" s="3"/>
      <c r="D6" s="175" t="s">
        <v>7</v>
      </c>
      <c r="E6" s="176" t="s">
        <v>35</v>
      </c>
      <c r="F6" s="175" t="s">
        <v>36</v>
      </c>
      <c r="G6" s="175" t="s">
        <v>37</v>
      </c>
      <c r="H6" s="175" t="s">
        <v>35</v>
      </c>
      <c r="I6" s="177" t="s">
        <v>38</v>
      </c>
      <c r="J6" s="178" t="s">
        <v>39</v>
      </c>
      <c r="K6" s="17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12</v>
      </c>
      <c r="C7" s="6"/>
      <c r="D7" s="175"/>
      <c r="E7" s="176" t="s">
        <v>40</v>
      </c>
      <c r="F7" s="175" t="s">
        <v>41</v>
      </c>
      <c r="G7" s="175" t="s">
        <v>42</v>
      </c>
      <c r="H7" s="175" t="s">
        <v>43</v>
      </c>
      <c r="I7" s="177" t="s">
        <v>44</v>
      </c>
      <c r="J7" s="178" t="s">
        <v>13</v>
      </c>
      <c r="K7" s="178" t="s">
        <v>45</v>
      </c>
      <c r="L7" s="3"/>
      <c r="M7" s="3"/>
      <c r="N7" s="3"/>
      <c r="O7" s="3"/>
      <c r="P7" s="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14</v>
      </c>
      <c r="C8" s="6"/>
      <c r="D8" s="175"/>
      <c r="E8" s="176" t="s">
        <v>46</v>
      </c>
      <c r="F8" s="175"/>
      <c r="G8" s="175" t="s">
        <v>47</v>
      </c>
      <c r="H8" s="175" t="s">
        <v>48</v>
      </c>
      <c r="I8" s="177"/>
      <c r="J8" s="178"/>
      <c r="K8" s="178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15</v>
      </c>
      <c r="E9" s="507" t="s">
        <v>50</v>
      </c>
      <c r="F9" s="505" t="s">
        <v>51</v>
      </c>
      <c r="G9" s="505" t="s">
        <v>52</v>
      </c>
      <c r="H9" s="505" t="s">
        <v>53</v>
      </c>
      <c r="I9" s="509" t="s">
        <v>54</v>
      </c>
      <c r="J9" s="511" t="s">
        <v>16</v>
      </c>
      <c r="K9" s="511" t="s">
        <v>55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9"/>
      <c r="B10" s="19"/>
      <c r="C10" s="19"/>
      <c r="D10" s="506" t="s">
        <v>18</v>
      </c>
      <c r="E10" s="508" t="s">
        <v>56</v>
      </c>
      <c r="F10" s="506" t="s">
        <v>57</v>
      </c>
      <c r="G10" s="506" t="s">
        <v>58</v>
      </c>
      <c r="H10" s="506" t="s">
        <v>59</v>
      </c>
      <c r="I10" s="510" t="s">
        <v>59</v>
      </c>
      <c r="J10" s="512" t="s">
        <v>19</v>
      </c>
      <c r="K10" s="51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48" customFormat="1" ht="12.95" customHeight="1" thickTop="1" x14ac:dyDescent="0.2">
      <c r="A11" s="247" t="s">
        <v>76</v>
      </c>
      <c r="B11" s="248"/>
      <c r="C11" s="248"/>
      <c r="D11" s="211"/>
      <c r="E11" s="331">
        <f>'C1-2006'!E36</f>
        <v>12300</v>
      </c>
      <c r="F11" s="331">
        <f>'C1-2006'!F36</f>
        <v>299830</v>
      </c>
      <c r="G11" s="331">
        <f>'C1-2006'!G36</f>
        <v>136572</v>
      </c>
      <c r="H11" s="331">
        <f>'C1-2006'!H36</f>
        <v>41658</v>
      </c>
      <c r="I11" s="331">
        <f>'C1-2006'!I36</f>
        <v>440819</v>
      </c>
      <c r="J11" s="332">
        <f>'C1-2006'!J37</f>
        <v>1060031</v>
      </c>
      <c r="K11" s="333">
        <f>'C1-2006'!K37</f>
        <v>1060031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</row>
    <row r="12" spans="1:38" ht="12.95" customHeight="1" x14ac:dyDescent="0.2">
      <c r="A12" s="242" t="s">
        <v>77</v>
      </c>
      <c r="B12" s="243"/>
      <c r="C12" s="243"/>
      <c r="D12" s="212"/>
      <c r="E12" s="334"/>
      <c r="F12" s="335"/>
      <c r="G12" s="335"/>
      <c r="H12" s="335"/>
      <c r="I12" s="335"/>
      <c r="J12" s="336"/>
      <c r="K12" s="337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1:38" ht="12.95" customHeight="1" x14ac:dyDescent="0.2">
      <c r="A13" s="242" t="s">
        <v>78</v>
      </c>
      <c r="B13" s="243"/>
      <c r="C13" s="243"/>
      <c r="D13" s="212"/>
      <c r="E13" s="213"/>
      <c r="F13" s="214"/>
      <c r="G13" s="214"/>
      <c r="H13" s="214"/>
      <c r="I13" s="214"/>
      <c r="J13" s="215"/>
      <c r="K13" s="215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1:38" ht="12.95" customHeight="1" x14ac:dyDescent="0.2">
      <c r="A14" s="158" t="s">
        <v>79</v>
      </c>
      <c r="B14" s="233"/>
      <c r="C14" s="233"/>
      <c r="D14" s="216"/>
      <c r="E14" s="217"/>
      <c r="F14" s="218"/>
      <c r="G14" s="218"/>
      <c r="H14" s="218"/>
      <c r="I14" s="218"/>
      <c r="J14" s="219"/>
      <c r="K14" s="219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</row>
    <row r="15" spans="1:38" ht="12.95" customHeight="1" x14ac:dyDescent="0.2">
      <c r="A15" s="158" t="s">
        <v>80</v>
      </c>
      <c r="B15" s="233"/>
      <c r="C15" s="233"/>
      <c r="D15" s="216"/>
      <c r="E15" s="217"/>
      <c r="F15" s="218"/>
      <c r="G15" s="218"/>
      <c r="H15" s="218"/>
      <c r="I15" s="218"/>
      <c r="J15" s="219"/>
      <c r="K15" s="219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</row>
    <row r="16" spans="1:38" ht="12.95" customHeight="1" x14ac:dyDescent="0.2">
      <c r="A16" s="162" t="s">
        <v>81</v>
      </c>
      <c r="B16" s="235"/>
      <c r="C16" s="235"/>
      <c r="D16" s="220"/>
      <c r="E16" s="221"/>
      <c r="F16" s="222"/>
      <c r="G16" s="222"/>
      <c r="H16" s="222"/>
      <c r="I16" s="222"/>
      <c r="J16" s="210"/>
      <c r="K16" s="210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</row>
    <row r="17" spans="1:38" ht="12.95" customHeight="1" x14ac:dyDescent="0.2">
      <c r="A17" s="160" t="s">
        <v>82</v>
      </c>
      <c r="B17" s="233"/>
      <c r="C17" s="233"/>
      <c r="D17" s="216"/>
      <c r="E17" s="217"/>
      <c r="F17" s="218"/>
      <c r="G17" s="218"/>
      <c r="H17" s="218"/>
      <c r="I17" s="218"/>
      <c r="J17" s="219"/>
      <c r="K17" s="219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</row>
    <row r="18" spans="1:38" ht="12.95" customHeight="1" x14ac:dyDescent="0.2">
      <c r="A18" s="160" t="s">
        <v>83</v>
      </c>
      <c r="B18" s="233"/>
      <c r="C18" s="233"/>
      <c r="D18" s="216"/>
      <c r="E18" s="217"/>
      <c r="F18" s="218"/>
      <c r="G18" s="218"/>
      <c r="H18" s="218"/>
      <c r="I18" s="218"/>
      <c r="J18" s="219"/>
      <c r="K18" s="219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1:38" ht="12.95" customHeight="1" x14ac:dyDescent="0.2">
      <c r="A19" s="161" t="s">
        <v>84</v>
      </c>
      <c r="B19" s="235"/>
      <c r="C19" s="235"/>
      <c r="D19" s="220"/>
      <c r="E19" s="221"/>
      <c r="F19" s="222"/>
      <c r="G19" s="222"/>
      <c r="H19" s="222"/>
      <c r="I19" s="222"/>
      <c r="J19" s="210"/>
      <c r="K19" s="210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</row>
    <row r="20" spans="1:38" ht="12.95" customHeight="1" x14ac:dyDescent="0.2">
      <c r="A20" s="161" t="s">
        <v>85</v>
      </c>
      <c r="B20" s="235"/>
      <c r="C20" s="235"/>
      <c r="D20" s="220"/>
      <c r="E20" s="221"/>
      <c r="F20" s="222"/>
      <c r="G20" s="222"/>
      <c r="H20" s="222"/>
      <c r="I20" s="222"/>
      <c r="J20" s="210"/>
      <c r="K20" s="210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</row>
    <row r="21" spans="1:38" ht="12.95" customHeight="1" x14ac:dyDescent="0.2">
      <c r="A21" s="158" t="s">
        <v>86</v>
      </c>
      <c r="B21" s="233"/>
      <c r="C21" s="233"/>
      <c r="D21" s="216"/>
      <c r="E21" s="217"/>
      <c r="F21" s="218"/>
      <c r="G21" s="218"/>
      <c r="H21" s="218"/>
      <c r="I21" s="218"/>
      <c r="J21" s="219"/>
      <c r="K21" s="219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</row>
    <row r="22" spans="1:38" ht="12.95" customHeight="1" x14ac:dyDescent="0.2">
      <c r="A22" s="158" t="s">
        <v>87</v>
      </c>
      <c r="B22" s="233"/>
      <c r="C22" s="233"/>
      <c r="D22" s="216"/>
      <c r="E22" s="217"/>
      <c r="F22" s="218"/>
      <c r="G22" s="218"/>
      <c r="H22" s="218"/>
      <c r="I22" s="218"/>
      <c r="J22" s="219"/>
      <c r="K22" s="219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</row>
    <row r="23" spans="1:38" ht="12.95" customHeight="1" x14ac:dyDescent="0.2">
      <c r="A23" s="162" t="s">
        <v>88</v>
      </c>
      <c r="B23" s="270"/>
      <c r="C23" s="270"/>
      <c r="D23" s="220"/>
      <c r="E23" s="221"/>
      <c r="F23" s="222"/>
      <c r="G23" s="222"/>
      <c r="H23" s="222"/>
      <c r="I23" s="222"/>
      <c r="J23" s="210"/>
      <c r="K23" s="210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1:38" ht="12.95" customHeight="1" x14ac:dyDescent="0.2">
      <c r="A24" s="160" t="s">
        <v>89</v>
      </c>
      <c r="B24" s="271"/>
      <c r="C24" s="271"/>
      <c r="D24" s="216"/>
      <c r="E24" s="217"/>
      <c r="F24" s="218"/>
      <c r="G24" s="218"/>
      <c r="H24" s="218"/>
      <c r="I24" s="218"/>
      <c r="J24" s="219"/>
      <c r="K24" s="219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1:38" ht="12.95" customHeight="1" x14ac:dyDescent="0.2">
      <c r="A25" s="162" t="s">
        <v>90</v>
      </c>
      <c r="B25" s="270"/>
      <c r="C25" s="270"/>
      <c r="D25" s="220"/>
      <c r="E25" s="221"/>
      <c r="F25" s="222"/>
      <c r="G25" s="222"/>
      <c r="H25" s="222"/>
      <c r="I25" s="222"/>
      <c r="J25" s="210"/>
      <c r="K25" s="210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1:38" ht="12.95" customHeight="1" x14ac:dyDescent="0.2">
      <c r="A26" s="160" t="s">
        <v>66</v>
      </c>
      <c r="B26" s="271"/>
      <c r="C26" s="271"/>
      <c r="D26" s="216"/>
      <c r="E26" s="217"/>
      <c r="F26" s="218"/>
      <c r="G26" s="218"/>
      <c r="H26" s="218"/>
      <c r="I26" s="218"/>
      <c r="J26" s="219"/>
      <c r="K26" s="219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1:38" ht="12.95" customHeight="1" x14ac:dyDescent="0.2">
      <c r="A27" s="161" t="s">
        <v>91</v>
      </c>
      <c r="B27" s="235"/>
      <c r="C27" s="235"/>
      <c r="D27" s="220"/>
      <c r="E27" s="221"/>
      <c r="F27" s="222"/>
      <c r="G27" s="222"/>
      <c r="H27" s="222"/>
      <c r="I27" s="222"/>
      <c r="J27" s="210"/>
      <c r="K27" s="210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</row>
    <row r="28" spans="1:38" ht="12.95" customHeight="1" x14ac:dyDescent="0.2">
      <c r="A28" s="161" t="s">
        <v>92</v>
      </c>
      <c r="B28" s="235"/>
      <c r="C28" s="235"/>
      <c r="D28" s="220"/>
      <c r="E28" s="221"/>
      <c r="F28" s="222"/>
      <c r="G28" s="222"/>
      <c r="H28" s="222"/>
      <c r="I28" s="222"/>
      <c r="J28" s="210"/>
      <c r="K28" s="210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</row>
    <row r="29" spans="1:38" s="15" customFormat="1" ht="12.95" customHeight="1" x14ac:dyDescent="0.2">
      <c r="A29" s="160" t="s">
        <v>93</v>
      </c>
      <c r="B29" s="233"/>
      <c r="C29" s="233"/>
      <c r="D29" s="216"/>
      <c r="E29" s="223"/>
      <c r="F29" s="224"/>
      <c r="G29" s="224"/>
      <c r="H29" s="224"/>
      <c r="I29" s="224"/>
      <c r="J29" s="225"/>
      <c r="K29" s="219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</row>
    <row r="30" spans="1:38" s="15" customFormat="1" ht="12.95" customHeight="1" thickBot="1" x14ac:dyDescent="0.25">
      <c r="A30" s="276" t="s">
        <v>94</v>
      </c>
      <c r="B30" s="275"/>
      <c r="C30" s="275"/>
      <c r="D30" s="226"/>
      <c r="E30" s="227"/>
      <c r="F30" s="228"/>
      <c r="G30" s="228"/>
      <c r="H30" s="228"/>
      <c r="I30" s="228"/>
      <c r="J30" s="229"/>
      <c r="K30" s="230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</row>
    <row r="31" spans="1:38" ht="12.95" customHeight="1" x14ac:dyDescent="0.2">
      <c r="A31" s="11"/>
      <c r="B31" s="3"/>
      <c r="C31" s="3"/>
      <c r="D31" s="3"/>
      <c r="E31" s="3"/>
      <c r="F31" s="3"/>
      <c r="G31" s="3"/>
      <c r="H31" s="3"/>
      <c r="I31" s="3"/>
      <c r="J31" s="3"/>
      <c r="K31" s="3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</row>
    <row r="32" spans="1:38" ht="12.95" customHeight="1" x14ac:dyDescent="0.2">
      <c r="A32" s="521" t="s">
        <v>95</v>
      </c>
      <c r="B32" s="522"/>
      <c r="C32" s="522"/>
      <c r="D32" s="522"/>
      <c r="E32" s="522"/>
      <c r="F32" s="522"/>
      <c r="G32" s="522"/>
      <c r="H32" s="522"/>
      <c r="I32" s="522"/>
      <c r="J32" s="522"/>
      <c r="K32" s="3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</row>
    <row r="33" spans="1:38" ht="12.95" customHeight="1" x14ac:dyDescent="0.2">
      <c r="A33" s="521" t="s">
        <v>96</v>
      </c>
      <c r="B33" s="522"/>
      <c r="C33" s="522"/>
      <c r="D33" s="522"/>
      <c r="E33" s="522"/>
      <c r="F33" s="522"/>
      <c r="G33" s="522"/>
      <c r="H33" s="522"/>
      <c r="I33" s="522"/>
      <c r="J33" s="522"/>
      <c r="K33" s="3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</row>
    <row r="34" spans="1:38" ht="12.95" customHeight="1" x14ac:dyDescent="0.2">
      <c r="A34" s="521" t="s">
        <v>97</v>
      </c>
      <c r="B34" s="522"/>
      <c r="C34" s="522"/>
      <c r="D34" s="522"/>
      <c r="E34" s="522"/>
      <c r="F34" s="522"/>
      <c r="G34" s="522"/>
      <c r="H34" s="522"/>
      <c r="I34" s="522"/>
      <c r="J34" s="522"/>
      <c r="K34" s="3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</row>
    <row r="35" spans="1:38" ht="12.95" customHeight="1" x14ac:dyDescent="0.2">
      <c r="A35" s="338" t="s">
        <v>98</v>
      </c>
      <c r="B35" s="3"/>
      <c r="C35" s="3"/>
      <c r="D35" s="3"/>
      <c r="E35" s="3"/>
      <c r="F35" s="3"/>
      <c r="G35" s="3"/>
      <c r="H35" s="3"/>
      <c r="I35" s="3"/>
      <c r="J35" s="3"/>
      <c r="K35" s="3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8" ht="15" customHeight="1" x14ac:dyDescent="0.2">
      <c r="A36" s="523" t="s">
        <v>99</v>
      </c>
      <c r="B36" s="517"/>
      <c r="C36" s="517"/>
      <c r="D36" s="517"/>
      <c r="E36" s="517"/>
      <c r="F36" s="517"/>
      <c r="G36" s="3"/>
      <c r="H36" s="3"/>
      <c r="I36" s="3"/>
      <c r="J36" s="3"/>
      <c r="K36" s="3"/>
      <c r="L36" s="2"/>
      <c r="M36" s="2"/>
      <c r="N36" s="2"/>
      <c r="O36" s="33" t="s">
        <v>100</v>
      </c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</row>
    <row r="37" spans="1:38" ht="12.95" customHeight="1" x14ac:dyDescent="0.2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</row>
    <row r="38" spans="1:38" s="2" customFormat="1" ht="12.95" customHeight="1" thickBot="1" x14ac:dyDescent="0.25">
      <c r="A38" s="64" t="s">
        <v>3</v>
      </c>
      <c r="B38" s="3"/>
      <c r="C38" s="503" t="s">
        <v>5</v>
      </c>
      <c r="D38" s="3"/>
      <c r="E38" s="3"/>
      <c r="F38" s="5"/>
      <c r="G38" s="5"/>
      <c r="H38" s="5"/>
      <c r="I38" s="3"/>
      <c r="J38" s="3"/>
      <c r="K38" s="3"/>
    </row>
    <row r="39" spans="1:38" ht="12.95" customHeight="1" x14ac:dyDescent="0.2">
      <c r="A39" s="65"/>
      <c r="B39" s="72"/>
      <c r="C39" s="73"/>
      <c r="D39" s="118"/>
      <c r="E39" s="118"/>
      <c r="F39" s="119" t="s">
        <v>33</v>
      </c>
      <c r="G39" s="118"/>
      <c r="H39" s="519" t="s">
        <v>34</v>
      </c>
      <c r="I39" s="118"/>
      <c r="J39" s="120"/>
      <c r="K39" s="69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ht="12.95" customHeight="1" x14ac:dyDescent="0.2">
      <c r="A40" s="7"/>
      <c r="B40" s="100" t="s">
        <v>6</v>
      </c>
      <c r="C40" s="12"/>
      <c r="D40" s="179" t="s">
        <v>7</v>
      </c>
      <c r="E40" s="180" t="s">
        <v>35</v>
      </c>
      <c r="F40" s="179" t="s">
        <v>36</v>
      </c>
      <c r="G40" s="179" t="s">
        <v>37</v>
      </c>
      <c r="H40" s="179" t="s">
        <v>35</v>
      </c>
      <c r="I40" s="177" t="s">
        <v>38</v>
      </c>
      <c r="J40" s="181" t="s">
        <v>101</v>
      </c>
      <c r="K40" s="178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ht="12.95" customHeight="1" x14ac:dyDescent="0.2">
      <c r="A41" s="7"/>
      <c r="B41" s="504" t="s">
        <v>12</v>
      </c>
      <c r="C41" s="12"/>
      <c r="D41" s="179"/>
      <c r="E41" s="180" t="s">
        <v>40</v>
      </c>
      <c r="F41" s="179" t="s">
        <v>41</v>
      </c>
      <c r="G41" s="179" t="s">
        <v>42</v>
      </c>
      <c r="H41" s="179" t="s">
        <v>43</v>
      </c>
      <c r="I41" s="177" t="s">
        <v>44</v>
      </c>
      <c r="J41" s="181" t="s">
        <v>39</v>
      </c>
      <c r="K41" s="178" t="s">
        <v>45</v>
      </c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ht="12.95" customHeight="1" x14ac:dyDescent="0.2">
      <c r="A42" s="7"/>
      <c r="B42" s="504" t="s">
        <v>14</v>
      </c>
      <c r="C42" s="12"/>
      <c r="D42" s="179"/>
      <c r="E42" s="180" t="s">
        <v>46</v>
      </c>
      <c r="F42" s="179"/>
      <c r="G42" s="179" t="s">
        <v>47</v>
      </c>
      <c r="H42" s="179" t="s">
        <v>48</v>
      </c>
      <c r="I42" s="177"/>
      <c r="J42" s="181" t="s">
        <v>13</v>
      </c>
      <c r="K42" s="178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ht="12.95" customHeight="1" x14ac:dyDescent="0.2">
      <c r="A43" s="7"/>
      <c r="B43" s="6"/>
      <c r="C43" s="12"/>
      <c r="D43" s="513" t="s">
        <v>15</v>
      </c>
      <c r="E43" s="514" t="s">
        <v>50</v>
      </c>
      <c r="F43" s="513" t="s">
        <v>51</v>
      </c>
      <c r="G43" s="513" t="s">
        <v>52</v>
      </c>
      <c r="H43" s="513" t="s">
        <v>53</v>
      </c>
      <c r="I43" s="509" t="s">
        <v>54</v>
      </c>
      <c r="J43" s="524" t="s">
        <v>16</v>
      </c>
      <c r="K43" s="511" t="s">
        <v>55</v>
      </c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ht="12.95" customHeight="1" thickBot="1" x14ac:dyDescent="0.25">
      <c r="A44" s="70"/>
      <c r="B44" s="8"/>
      <c r="C44" s="13"/>
      <c r="D44" s="516" t="s">
        <v>18</v>
      </c>
      <c r="E44" s="515" t="s">
        <v>56</v>
      </c>
      <c r="F44" s="516" t="s">
        <v>57</v>
      </c>
      <c r="G44" s="516" t="s">
        <v>58</v>
      </c>
      <c r="H44" s="516" t="s">
        <v>59</v>
      </c>
      <c r="I44" s="510" t="s">
        <v>59</v>
      </c>
      <c r="J44" s="525" t="s">
        <v>19</v>
      </c>
      <c r="K44" s="51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ht="12.95" customHeight="1" thickTop="1" x14ac:dyDescent="0.2">
      <c r="A45" s="158" t="s">
        <v>76</v>
      </c>
      <c r="B45" s="233"/>
      <c r="C45" s="233"/>
      <c r="D45" s="204"/>
      <c r="E45" s="205"/>
      <c r="F45" s="190"/>
      <c r="G45" s="190"/>
      <c r="H45" s="190"/>
      <c r="I45" s="190"/>
      <c r="J45" s="191"/>
      <c r="K45" s="211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ht="12.95" customHeight="1" x14ac:dyDescent="0.2">
      <c r="A46" s="242" t="s">
        <v>77</v>
      </c>
      <c r="B46" s="243"/>
      <c r="C46" s="243"/>
      <c r="D46" s="406"/>
      <c r="E46" s="407"/>
      <c r="F46" s="385"/>
      <c r="G46" s="385"/>
      <c r="H46" s="385"/>
      <c r="I46" s="385"/>
      <c r="J46" s="408"/>
      <c r="K46" s="364"/>
      <c r="L46" s="2"/>
      <c r="M46" s="2"/>
      <c r="N46" s="33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ht="12.95" customHeight="1" x14ac:dyDescent="0.2">
      <c r="A47" s="242" t="s">
        <v>78</v>
      </c>
      <c r="B47" s="243"/>
      <c r="C47" s="243"/>
      <c r="D47" s="358"/>
      <c r="E47" s="339">
        <v>5748</v>
      </c>
      <c r="F47" s="340">
        <f>26556+519</f>
        <v>27075</v>
      </c>
      <c r="G47" s="296">
        <v>88884</v>
      </c>
      <c r="H47" s="296">
        <f>12548+1026</f>
        <v>13574</v>
      </c>
      <c r="I47" s="296">
        <f>178420+11905</f>
        <v>190325</v>
      </c>
      <c r="J47" s="298">
        <f>I47+H47+G47+F47+E47</f>
        <v>325606</v>
      </c>
      <c r="K47" s="298">
        <f>J47</f>
        <v>325606</v>
      </c>
      <c r="L47" s="2"/>
      <c r="M47" s="2"/>
      <c r="N47" s="33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ht="12.95" customHeight="1" x14ac:dyDescent="0.2">
      <c r="A48" s="158" t="s">
        <v>79</v>
      </c>
      <c r="B48" s="233"/>
      <c r="C48" s="233"/>
      <c r="D48" s="356"/>
      <c r="E48" s="341"/>
      <c r="F48" s="342"/>
      <c r="G48" s="300"/>
      <c r="H48" s="300"/>
      <c r="I48" s="300"/>
      <c r="J48" s="302"/>
      <c r="K48" s="30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2.95" customHeight="1" x14ac:dyDescent="0.2">
      <c r="A49" s="158" t="s">
        <v>80</v>
      </c>
      <c r="B49" s="233"/>
      <c r="C49" s="233"/>
      <c r="D49" s="356"/>
      <c r="E49" s="341"/>
      <c r="F49" s="342"/>
      <c r="G49" s="300"/>
      <c r="H49" s="300"/>
      <c r="I49" s="300"/>
      <c r="J49" s="302"/>
      <c r="K49" s="30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ht="12.95" customHeight="1" x14ac:dyDescent="0.2">
      <c r="A50" s="162" t="s">
        <v>81</v>
      </c>
      <c r="B50" s="235"/>
      <c r="C50" s="235"/>
      <c r="D50" s="355"/>
      <c r="E50" s="339">
        <f>1076-1</f>
        <v>1075</v>
      </c>
      <c r="F50" s="340">
        <v>2591</v>
      </c>
      <c r="G50" s="296">
        <f>15182+1</f>
        <v>15183</v>
      </c>
      <c r="H50" s="296">
        <v>1841</v>
      </c>
      <c r="I50" s="296">
        <v>30231</v>
      </c>
      <c r="J50" s="298">
        <f>E50+F50+G50+H50+I50</f>
        <v>50921</v>
      </c>
      <c r="K50" s="298">
        <f>E50+F50+G50+H50+I50</f>
        <v>50921</v>
      </c>
      <c r="L50" s="2"/>
      <c r="M50" s="2"/>
      <c r="N50" s="33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ht="12.95" customHeight="1" x14ac:dyDescent="0.2">
      <c r="A51" s="160" t="s">
        <v>82</v>
      </c>
      <c r="B51" s="233"/>
      <c r="C51" s="233"/>
      <c r="D51" s="356"/>
      <c r="E51" s="341"/>
      <c r="F51" s="342"/>
      <c r="G51" s="300"/>
      <c r="H51" s="300"/>
      <c r="I51" s="300"/>
      <c r="J51" s="302"/>
      <c r="K51" s="30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ht="12.95" customHeight="1" x14ac:dyDescent="0.2">
      <c r="A52" s="160" t="s">
        <v>83</v>
      </c>
      <c r="B52" s="233"/>
      <c r="C52" s="233"/>
      <c r="D52" s="356"/>
      <c r="E52" s="343">
        <v>0</v>
      </c>
      <c r="F52" s="331">
        <v>0</v>
      </c>
      <c r="G52" s="331">
        <v>0</v>
      </c>
      <c r="H52" s="331">
        <v>0</v>
      </c>
      <c r="I52" s="331">
        <v>0</v>
      </c>
      <c r="J52" s="300">
        <v>0</v>
      </c>
      <c r="K52" s="333">
        <v>0</v>
      </c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ht="12.95" customHeight="1" x14ac:dyDescent="0.2">
      <c r="A53" s="161" t="s">
        <v>84</v>
      </c>
      <c r="B53" s="235"/>
      <c r="C53" s="235"/>
      <c r="D53" s="355"/>
      <c r="E53" s="339"/>
      <c r="F53" s="340"/>
      <c r="G53" s="296"/>
      <c r="H53" s="296"/>
      <c r="I53" s="296"/>
      <c r="J53" s="298"/>
      <c r="K53" s="298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ht="12.95" customHeight="1" x14ac:dyDescent="0.2">
      <c r="A54" s="161" t="s">
        <v>85</v>
      </c>
      <c r="B54" s="235"/>
      <c r="C54" s="235"/>
      <c r="D54" s="344"/>
      <c r="E54" s="339"/>
      <c r="F54" s="340"/>
      <c r="G54" s="296"/>
      <c r="H54" s="296"/>
      <c r="I54" s="296"/>
      <c r="J54" s="298">
        <f>J62+J56</f>
        <v>141115</v>
      </c>
      <c r="K54" s="298">
        <f>K56+K62</f>
        <v>147047</v>
      </c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ht="12.95" customHeight="1" x14ac:dyDescent="0.2">
      <c r="A55" s="158" t="s">
        <v>86</v>
      </c>
      <c r="B55" s="233"/>
      <c r="C55" s="233"/>
      <c r="D55" s="356"/>
      <c r="E55" s="341"/>
      <c r="F55" s="342"/>
      <c r="G55" s="300"/>
      <c r="H55" s="300"/>
      <c r="I55" s="300"/>
      <c r="J55" s="302"/>
      <c r="K55" s="30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ht="12.95" customHeight="1" x14ac:dyDescent="0.2">
      <c r="A56" s="158" t="s">
        <v>87</v>
      </c>
      <c r="B56" s="233"/>
      <c r="C56" s="233"/>
      <c r="D56" s="331"/>
      <c r="E56" s="341"/>
      <c r="F56" s="342"/>
      <c r="G56" s="300"/>
      <c r="H56" s="300"/>
      <c r="I56" s="300"/>
      <c r="J56" s="302">
        <f>'C1-2006'!J14</f>
        <v>128852</v>
      </c>
      <c r="K56" s="302">
        <f>K60+K59+K58+K57</f>
        <v>129870</v>
      </c>
      <c r="L56" s="2"/>
      <c r="M56" s="2"/>
      <c r="N56" s="33"/>
      <c r="O56" s="33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ht="12.95" customHeight="1" x14ac:dyDescent="0.2">
      <c r="A57" s="162" t="s">
        <v>88</v>
      </c>
      <c r="B57" s="270"/>
      <c r="C57" s="270"/>
      <c r="D57" s="355"/>
      <c r="E57" s="339"/>
      <c r="F57" s="340"/>
      <c r="G57" s="296"/>
      <c r="H57" s="296"/>
      <c r="I57" s="296"/>
      <c r="J57" s="298">
        <f>'C1-2006'!J15</f>
        <v>4690</v>
      </c>
      <c r="K57" s="298">
        <f>J57</f>
        <v>4690</v>
      </c>
      <c r="L57" s="2"/>
      <c r="M57" s="2"/>
      <c r="N57" s="293"/>
      <c r="O57" s="293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ht="12.95" customHeight="1" x14ac:dyDescent="0.2">
      <c r="A58" s="160" t="s">
        <v>89</v>
      </c>
      <c r="B58" s="271"/>
      <c r="C58" s="271"/>
      <c r="D58" s="356"/>
      <c r="E58" s="341"/>
      <c r="F58" s="342"/>
      <c r="G58" s="300"/>
      <c r="H58" s="300"/>
      <c r="I58" s="300"/>
      <c r="J58" s="302">
        <f>'C1-2006'!J16</f>
        <v>86203</v>
      </c>
      <c r="K58" s="302">
        <f>J58</f>
        <v>86203</v>
      </c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</row>
    <row r="59" spans="1:38" ht="12.95" customHeight="1" x14ac:dyDescent="0.2">
      <c r="A59" s="162" t="s">
        <v>90</v>
      </c>
      <c r="B59" s="270"/>
      <c r="C59" s="270"/>
      <c r="D59" s="355"/>
      <c r="E59" s="339"/>
      <c r="F59" s="340"/>
      <c r="G59" s="296"/>
      <c r="H59" s="296"/>
      <c r="I59" s="296"/>
      <c r="J59" s="298">
        <f>'C1-2006'!J17</f>
        <v>40915</v>
      </c>
      <c r="K59" s="298">
        <f>J59</f>
        <v>40915</v>
      </c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ht="12.95" customHeight="1" x14ac:dyDescent="0.2">
      <c r="A60" s="160" t="s">
        <v>66</v>
      </c>
      <c r="B60" s="271"/>
      <c r="C60" s="271"/>
      <c r="D60" s="331">
        <v>1018</v>
      </c>
      <c r="E60" s="341"/>
      <c r="F60" s="342"/>
      <c r="G60" s="300"/>
      <c r="H60" s="300"/>
      <c r="I60" s="300"/>
      <c r="J60" s="302">
        <f>'C1-2006'!J18</f>
        <v>-2956</v>
      </c>
      <c r="K60" s="302">
        <f>D60+J60</f>
        <v>-1938</v>
      </c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</row>
    <row r="61" spans="1:38" s="15" customFormat="1" ht="12.95" customHeight="1" x14ac:dyDescent="0.2">
      <c r="A61" s="161" t="s">
        <v>91</v>
      </c>
      <c r="B61" s="235"/>
      <c r="C61" s="235"/>
      <c r="D61" s="355"/>
      <c r="E61" s="339"/>
      <c r="F61" s="340"/>
      <c r="G61" s="296"/>
      <c r="H61" s="296"/>
      <c r="I61" s="296"/>
      <c r="J61" s="298"/>
      <c r="K61" s="298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</row>
    <row r="62" spans="1:38" s="15" customFormat="1" ht="12.95" customHeight="1" x14ac:dyDescent="0.2">
      <c r="A62" s="161" t="s">
        <v>92</v>
      </c>
      <c r="B62" s="235"/>
      <c r="C62" s="235"/>
      <c r="D62" s="347"/>
      <c r="E62" s="296">
        <f>E63+E64</f>
        <v>449</v>
      </c>
      <c r="F62" s="344">
        <f>F63+F64</f>
        <v>-3140</v>
      </c>
      <c r="G62" s="344">
        <f>G63</f>
        <v>1120</v>
      </c>
      <c r="H62" s="344">
        <f>H63+H64</f>
        <v>1035</v>
      </c>
      <c r="I62" s="344">
        <f>I63+I64</f>
        <v>12799</v>
      </c>
      <c r="J62" s="298">
        <f>I62+H62+G62+F62+E62</f>
        <v>12263</v>
      </c>
      <c r="K62" s="298">
        <f>K63+K64</f>
        <v>17177</v>
      </c>
      <c r="L62" s="14"/>
      <c r="M62" s="18" t="s">
        <v>100</v>
      </c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</row>
    <row r="63" spans="1:38" s="15" customFormat="1" ht="12.95" customHeight="1" x14ac:dyDescent="0.2">
      <c r="A63" s="160" t="s">
        <v>102</v>
      </c>
      <c r="B63" s="233"/>
      <c r="C63" s="233"/>
      <c r="D63" s="356"/>
      <c r="E63" s="341">
        <f>583+5</f>
        <v>588</v>
      </c>
      <c r="F63" s="342">
        <v>2375</v>
      </c>
      <c r="G63" s="300">
        <v>1120</v>
      </c>
      <c r="H63" s="300">
        <v>1092</v>
      </c>
      <c r="I63" s="300">
        <v>16212</v>
      </c>
      <c r="J63" s="302">
        <f>I63+H63+G63+F63+E63</f>
        <v>21387</v>
      </c>
      <c r="K63" s="302">
        <f>D63+J63</f>
        <v>21387</v>
      </c>
      <c r="L63" s="14"/>
      <c r="M63" s="14"/>
      <c r="N63" s="33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</row>
    <row r="64" spans="1:38" s="15" customFormat="1" ht="12.95" customHeight="1" x14ac:dyDescent="0.2">
      <c r="A64" s="162" t="s">
        <v>103</v>
      </c>
      <c r="B64" s="235"/>
      <c r="C64" s="235"/>
      <c r="D64" s="344">
        <v>4914</v>
      </c>
      <c r="E64" s="339">
        <v>-139</v>
      </c>
      <c r="F64" s="346">
        <v>-5515</v>
      </c>
      <c r="G64" s="344">
        <v>0</v>
      </c>
      <c r="H64" s="345">
        <v>-57</v>
      </c>
      <c r="I64" s="346">
        <v>-3413</v>
      </c>
      <c r="J64" s="347">
        <f>I64+H64+G64+F64+E64</f>
        <v>-9124</v>
      </c>
      <c r="K64" s="298">
        <f>D64+J64</f>
        <v>-4210</v>
      </c>
      <c r="L64" s="43"/>
      <c r="M64" s="14"/>
      <c r="N64" s="33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</row>
    <row r="65" spans="1:38" s="50" customFormat="1" ht="12.95" customHeight="1" x14ac:dyDescent="0.2">
      <c r="A65" s="272" t="s">
        <v>104</v>
      </c>
      <c r="B65" s="273"/>
      <c r="C65" s="273"/>
      <c r="D65" s="369"/>
      <c r="E65" s="348">
        <f>E11-E47-E50-E62</f>
        <v>5028</v>
      </c>
      <c r="F65" s="349">
        <f>F11-F47-F50-F62</f>
        <v>273304</v>
      </c>
      <c r="G65" s="349">
        <f>G11-G47-G50-G62</f>
        <v>31385</v>
      </c>
      <c r="H65" s="349">
        <f>H11-H47-H50-H62</f>
        <v>25208</v>
      </c>
      <c r="I65" s="349">
        <f>I11-I47-I50-I62</f>
        <v>207464</v>
      </c>
      <c r="J65" s="370">
        <f>E65+F65+G65+H65+I65</f>
        <v>542389</v>
      </c>
      <c r="K65" s="371">
        <f>J65+D60+D64</f>
        <v>548321</v>
      </c>
      <c r="L65" s="49"/>
      <c r="M65" s="49"/>
      <c r="N65" s="33"/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</row>
    <row r="66" spans="1:38" ht="12.95" customHeight="1" thickBot="1" x14ac:dyDescent="0.25">
      <c r="A66" s="274" t="s">
        <v>105</v>
      </c>
      <c r="B66" s="275"/>
      <c r="C66" s="275"/>
      <c r="D66" s="359"/>
      <c r="E66" s="350"/>
      <c r="F66" s="351"/>
      <c r="G66" s="351"/>
      <c r="H66" s="351"/>
      <c r="I66" s="352"/>
      <c r="J66" s="353"/>
      <c r="K66" s="354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1:38" ht="12.95" customHeight="1" x14ac:dyDescent="0.2">
      <c r="A67" s="3"/>
      <c r="B67" s="2"/>
      <c r="C67" s="2"/>
      <c r="D67" s="2"/>
      <c r="E67" s="2"/>
      <c r="F67" s="2"/>
      <c r="G67" s="2"/>
      <c r="H67" s="2"/>
      <c r="I67" s="55"/>
      <c r="J67" s="33"/>
      <c r="K67" s="34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</row>
    <row r="68" spans="1:38" ht="12.95" customHeight="1" x14ac:dyDescent="0.2">
      <c r="A68" s="521" t="s">
        <v>95</v>
      </c>
      <c r="B68" s="522"/>
      <c r="C68" s="522"/>
      <c r="D68" s="522"/>
      <c r="E68" s="522"/>
      <c r="F68" s="522"/>
      <c r="G68" s="522"/>
      <c r="H68" s="522"/>
      <c r="I68" s="522"/>
      <c r="J68" s="522"/>
      <c r="K68" s="3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1:38" ht="12.95" customHeight="1" x14ac:dyDescent="0.2">
      <c r="A69" s="521" t="s">
        <v>96</v>
      </c>
      <c r="B69" s="522"/>
      <c r="C69" s="522"/>
      <c r="D69" s="522"/>
      <c r="E69" s="522"/>
      <c r="F69" s="522"/>
      <c r="G69" s="522"/>
      <c r="H69" s="522"/>
      <c r="I69" s="522"/>
      <c r="J69" s="522"/>
      <c r="K69" s="3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1:38" ht="12.95" customHeight="1" x14ac:dyDescent="0.2">
      <c r="A70" s="521" t="s">
        <v>106</v>
      </c>
      <c r="B70" s="522"/>
      <c r="C70" s="522"/>
      <c r="D70" s="522"/>
      <c r="E70" s="522"/>
      <c r="F70" s="522"/>
      <c r="G70" s="522"/>
      <c r="H70" s="522"/>
      <c r="I70" s="522"/>
      <c r="J70" s="522"/>
      <c r="K70" s="3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1:38" ht="12.95" customHeight="1" x14ac:dyDescent="0.2">
      <c r="A71" s="518"/>
      <c r="B71" s="518"/>
      <c r="C71" s="518"/>
      <c r="D71" s="518"/>
      <c r="E71" s="549"/>
      <c r="F71" s="550"/>
      <c r="G71" s="549"/>
      <c r="H71" s="549"/>
      <c r="I71" s="549"/>
      <c r="J71" s="549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38" ht="12.95" customHeight="1" x14ac:dyDescent="0.2">
      <c r="A72" s="2"/>
      <c r="B72" s="2"/>
      <c r="C72" s="2"/>
      <c r="D72" s="2"/>
      <c r="E72" s="293"/>
      <c r="F72" s="293"/>
      <c r="G72" s="293"/>
      <c r="H72" s="293"/>
      <c r="I72" s="293"/>
      <c r="J72" s="293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38" x14ac:dyDescent="0.2">
      <c r="A73" s="2"/>
      <c r="B73" s="2"/>
      <c r="C73" s="2"/>
      <c r="D73" s="2"/>
      <c r="E73" s="2"/>
      <c r="F73" s="293"/>
      <c r="G73" s="293"/>
      <c r="H73" s="293"/>
      <c r="I73" s="293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</row>
    <row r="74" spans="1:38" x14ac:dyDescent="0.2">
      <c r="A74" s="2"/>
      <c r="B74" s="2"/>
      <c r="C74" s="2"/>
      <c r="D74" s="2"/>
      <c r="E74" s="2"/>
      <c r="F74" s="2"/>
      <c r="G74" s="2"/>
      <c r="H74" s="2"/>
      <c r="I74" s="2"/>
      <c r="J74" s="293"/>
      <c r="K74" s="293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</row>
    <row r="75" spans="1:38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</row>
    <row r="76" spans="1:38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</row>
    <row r="77" spans="1:38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</row>
    <row r="78" spans="1:38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  <row r="209" spans="1:38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</row>
    <row r="210" spans="1:38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</row>
    <row r="211" spans="1:38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</row>
    <row r="212" spans="1:38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</row>
    <row r="213" spans="1:38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</row>
    <row r="214" spans="1:38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</row>
    <row r="215" spans="1:38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</row>
    <row r="216" spans="1:38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</row>
    <row r="217" spans="1:38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</row>
    <row r="218" spans="1:38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</row>
    <row r="219" spans="1:38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</row>
    <row r="220" spans="1:38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</row>
    <row r="221" spans="1:38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</row>
    <row r="222" spans="1:38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</row>
    <row r="223" spans="1:38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</row>
    <row r="224" spans="1:38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</row>
    <row r="225" spans="1:38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</row>
    <row r="226" spans="1:38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</row>
    <row r="227" spans="1:38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</row>
    <row r="228" spans="1:38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</row>
    <row r="229" spans="1:38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</row>
    <row r="230" spans="1:38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</row>
    <row r="231" spans="1:38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</row>
    <row r="232" spans="1:38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</row>
    <row r="233" spans="1:38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</row>
    <row r="234" spans="1:38" x14ac:dyDescent="0.2">
      <c r="A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</row>
    <row r="235" spans="1:38" x14ac:dyDescent="0.2">
      <c r="A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</row>
    <row r="236" spans="1:38" x14ac:dyDescent="0.2">
      <c r="A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</row>
    <row r="237" spans="1:38" x14ac:dyDescent="0.2">
      <c r="A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</row>
    <row r="238" spans="1:38" x14ac:dyDescent="0.2">
      <c r="A238" s="2"/>
    </row>
    <row r="239" spans="1:38" x14ac:dyDescent="0.2">
      <c r="A239" s="2"/>
    </row>
    <row r="240" spans="1:38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  <row r="319" spans="1:1" x14ac:dyDescent="0.2">
      <c r="A319" s="2"/>
    </row>
    <row r="320" spans="1:1" x14ac:dyDescent="0.2">
      <c r="A320" s="2"/>
    </row>
    <row r="321" spans="1:1" x14ac:dyDescent="0.2">
      <c r="A321" s="2"/>
    </row>
    <row r="322" spans="1:1" x14ac:dyDescent="0.2">
      <c r="A322" s="2"/>
    </row>
    <row r="323" spans="1:1" x14ac:dyDescent="0.2">
      <c r="A323" s="2"/>
    </row>
    <row r="324" spans="1:1" x14ac:dyDescent="0.2">
      <c r="A324" s="2"/>
    </row>
    <row r="325" spans="1:1" x14ac:dyDescent="0.2">
      <c r="A325" s="2"/>
    </row>
    <row r="326" spans="1:1" x14ac:dyDescent="0.2">
      <c r="A326" s="2"/>
    </row>
    <row r="327" spans="1:1" x14ac:dyDescent="0.2">
      <c r="A327" s="2"/>
    </row>
    <row r="328" spans="1:1" x14ac:dyDescent="0.2">
      <c r="A328" s="2"/>
    </row>
    <row r="329" spans="1:1" x14ac:dyDescent="0.2">
      <c r="A329" s="2"/>
    </row>
    <row r="330" spans="1:1" x14ac:dyDescent="0.2">
      <c r="A330" s="2"/>
    </row>
    <row r="331" spans="1:1" x14ac:dyDescent="0.2">
      <c r="A331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0" orientation="landscape" r:id="rId1"/>
  <headerFooter alignWithMargins="0"/>
  <rowBreaks count="1" manualBreakCount="1">
    <brk id="34" max="10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AL344"/>
  <sheetViews>
    <sheetView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11" width="15.7109375" style="4" customWidth="1"/>
    <col min="12" max="12" width="10" style="4" customWidth="1"/>
    <col min="13" max="13" width="7.7109375" style="4" customWidth="1"/>
    <col min="14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ht="12.95" customHeight="1" x14ac:dyDescent="0.2">
      <c r="A1" s="338" t="s">
        <v>107</v>
      </c>
    </row>
    <row r="2" spans="1:38" s="2" customFormat="1" ht="15" customHeight="1" x14ac:dyDescent="0.2">
      <c r="A2" s="520" t="s">
        <v>108</v>
      </c>
    </row>
    <row r="3" spans="1:38" s="2" customFormat="1" ht="12.95" customHeight="1" x14ac:dyDescent="0.2">
      <c r="A3" s="3"/>
    </row>
    <row r="4" spans="1:38" ht="12.95" customHeight="1" thickBot="1" x14ac:dyDescent="0.25">
      <c r="A4" s="1" t="s">
        <v>2</v>
      </c>
      <c r="B4" s="1"/>
      <c r="C4" s="503" t="s">
        <v>4</v>
      </c>
      <c r="D4" s="2"/>
      <c r="E4" s="2"/>
      <c r="F4" s="2"/>
      <c r="G4" s="2"/>
      <c r="H4" s="2"/>
      <c r="I4" s="2"/>
      <c r="J4" s="2"/>
      <c r="K4" s="2"/>
    </row>
    <row r="5" spans="1:38" ht="12.95" customHeight="1" x14ac:dyDescent="0.2">
      <c r="A5" s="65"/>
      <c r="B5" s="66"/>
      <c r="C5" s="67"/>
      <c r="D5" s="117"/>
      <c r="E5" s="118"/>
      <c r="F5" s="119" t="s">
        <v>33</v>
      </c>
      <c r="G5" s="118"/>
      <c r="H5" s="519" t="s">
        <v>34</v>
      </c>
      <c r="I5" s="118"/>
      <c r="J5" s="120"/>
      <c r="K5" s="69"/>
    </row>
    <row r="6" spans="1:38" ht="12.95" customHeight="1" x14ac:dyDescent="0.2">
      <c r="A6" s="71"/>
      <c r="B6" s="100" t="s">
        <v>6</v>
      </c>
      <c r="C6" s="3"/>
      <c r="D6" s="175" t="s">
        <v>7</v>
      </c>
      <c r="E6" s="176" t="s">
        <v>35</v>
      </c>
      <c r="F6" s="175" t="s">
        <v>36</v>
      </c>
      <c r="G6" s="175" t="s">
        <v>37</v>
      </c>
      <c r="H6" s="175" t="s">
        <v>35</v>
      </c>
      <c r="I6" s="177" t="s">
        <v>38</v>
      </c>
      <c r="J6" s="178" t="s">
        <v>39</v>
      </c>
      <c r="K6" s="178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12</v>
      </c>
      <c r="C7" s="6"/>
      <c r="D7" s="175"/>
      <c r="E7" s="176" t="s">
        <v>40</v>
      </c>
      <c r="F7" s="175" t="s">
        <v>41</v>
      </c>
      <c r="G7" s="175" t="s">
        <v>42</v>
      </c>
      <c r="H7" s="175" t="s">
        <v>43</v>
      </c>
      <c r="I7" s="177" t="s">
        <v>44</v>
      </c>
      <c r="J7" s="178" t="s">
        <v>13</v>
      </c>
      <c r="K7" s="178" t="s">
        <v>45</v>
      </c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14</v>
      </c>
      <c r="C8" s="6"/>
      <c r="D8" s="175"/>
      <c r="E8" s="176" t="s">
        <v>46</v>
      </c>
      <c r="F8" s="175"/>
      <c r="G8" s="175" t="s">
        <v>47</v>
      </c>
      <c r="H8" s="175" t="s">
        <v>48</v>
      </c>
      <c r="I8" s="177"/>
      <c r="J8" s="178" t="s">
        <v>49</v>
      </c>
      <c r="K8" s="178"/>
      <c r="L8" s="3"/>
      <c r="M8" s="3"/>
      <c r="N8" s="3"/>
      <c r="O8" s="3"/>
      <c r="P8" s="3"/>
      <c r="Q8" s="2"/>
      <c r="R8" s="2"/>
      <c r="S8" s="2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15</v>
      </c>
      <c r="E9" s="507" t="s">
        <v>50</v>
      </c>
      <c r="F9" s="505" t="s">
        <v>51</v>
      </c>
      <c r="G9" s="505" t="s">
        <v>52</v>
      </c>
      <c r="H9" s="505" t="s">
        <v>53</v>
      </c>
      <c r="I9" s="509" t="s">
        <v>54</v>
      </c>
      <c r="J9" s="511" t="s">
        <v>16</v>
      </c>
      <c r="K9" s="511" t="s">
        <v>55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9"/>
      <c r="B10" s="19"/>
      <c r="C10" s="19"/>
      <c r="D10" s="506" t="s">
        <v>18</v>
      </c>
      <c r="E10" s="508" t="s">
        <v>56</v>
      </c>
      <c r="F10" s="506" t="s">
        <v>57</v>
      </c>
      <c r="G10" s="506" t="s">
        <v>58</v>
      </c>
      <c r="H10" s="506" t="s">
        <v>59</v>
      </c>
      <c r="I10" s="510" t="s">
        <v>59</v>
      </c>
      <c r="J10" s="512" t="s">
        <v>19</v>
      </c>
      <c r="K10" s="512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48" customFormat="1" ht="12.95" customHeight="1" thickTop="1" x14ac:dyDescent="0.2">
      <c r="A11" s="161" t="s">
        <v>109</v>
      </c>
      <c r="B11" s="235"/>
      <c r="C11" s="235"/>
      <c r="D11" s="346"/>
      <c r="E11" s="361">
        <f>'C2-2006'!$E$65</f>
        <v>5028</v>
      </c>
      <c r="F11" s="344">
        <f>'C2-2006'!$F$65</f>
        <v>273304</v>
      </c>
      <c r="G11" s="344">
        <f>'C2-2006'!$G$65</f>
        <v>31385</v>
      </c>
      <c r="H11" s="344">
        <f>'C2-2006'!$H$65</f>
        <v>25208</v>
      </c>
      <c r="I11" s="344">
        <f>'C2-2006'!$I$65</f>
        <v>207464</v>
      </c>
      <c r="J11" s="345">
        <f>'C2-2006'!$J$65</f>
        <v>542389</v>
      </c>
      <c r="K11" s="402">
        <f>'C2-2006'!$K$65</f>
        <v>548321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</row>
    <row r="12" spans="1:38" s="15" customFormat="1" ht="12.95" customHeight="1" x14ac:dyDescent="0.2">
      <c r="A12" s="158" t="s">
        <v>110</v>
      </c>
      <c r="B12" s="233"/>
      <c r="C12" s="233"/>
      <c r="D12" s="409">
        <v>2401</v>
      </c>
      <c r="E12" s="363"/>
      <c r="F12" s="413">
        <f>'C2-2006'!J47-D12+D50</f>
        <v>340335</v>
      </c>
      <c r="G12" s="363"/>
      <c r="H12" s="332"/>
      <c r="I12" s="332"/>
      <c r="J12" s="362">
        <f>I12+H12+F12+E12</f>
        <v>340335</v>
      </c>
      <c r="K12" s="333">
        <f>J12+D12</f>
        <v>342736</v>
      </c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</row>
    <row r="13" spans="1:38" s="15" customFormat="1" ht="12.95" customHeight="1" x14ac:dyDescent="0.2">
      <c r="A13" s="158" t="s">
        <v>111</v>
      </c>
      <c r="B13" s="233"/>
      <c r="C13" s="233"/>
      <c r="D13" s="332"/>
      <c r="E13" s="343"/>
      <c r="F13" s="331"/>
      <c r="G13" s="363"/>
      <c r="H13" s="332"/>
      <c r="I13" s="332"/>
      <c r="J13" s="362"/>
      <c r="K13" s="333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</row>
    <row r="14" spans="1:38" s="15" customFormat="1" ht="12.95" customHeight="1" x14ac:dyDescent="0.2">
      <c r="A14" s="161" t="s">
        <v>112</v>
      </c>
      <c r="B14" s="235"/>
      <c r="C14" s="235"/>
      <c r="D14" s="347"/>
      <c r="E14" s="345"/>
      <c r="F14" s="346">
        <f>'C2-2006'!J50</f>
        <v>50921</v>
      </c>
      <c r="G14" s="346"/>
      <c r="H14" s="346"/>
      <c r="I14" s="346"/>
      <c r="J14" s="347">
        <f>I14+H14+G14+F14+E14</f>
        <v>50921</v>
      </c>
      <c r="K14" s="364">
        <f>J14+D14</f>
        <v>50921</v>
      </c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</row>
    <row r="15" spans="1:38" s="15" customFormat="1" ht="12.95" customHeight="1" x14ac:dyDescent="0.2">
      <c r="A15" s="161" t="s">
        <v>113</v>
      </c>
      <c r="B15" s="235"/>
      <c r="C15" s="235"/>
      <c r="D15" s="346"/>
      <c r="E15" s="361"/>
      <c r="F15" s="346"/>
      <c r="G15" s="346"/>
      <c r="H15" s="346"/>
      <c r="I15" s="346"/>
      <c r="J15" s="347"/>
      <c r="K15" s="36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</row>
    <row r="16" spans="1:38" s="15" customFormat="1" ht="12.95" customHeight="1" x14ac:dyDescent="0.2">
      <c r="A16" s="158" t="s">
        <v>114</v>
      </c>
      <c r="B16" s="233"/>
      <c r="C16" s="233"/>
      <c r="D16" s="416"/>
      <c r="E16" s="411"/>
      <c r="F16" s="416"/>
      <c r="G16" s="416"/>
      <c r="H16" s="416"/>
      <c r="I16" s="416"/>
      <c r="J16" s="409"/>
      <c r="K16" s="417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</row>
    <row r="17" spans="1:38" s="15" customFormat="1" ht="12.95" customHeight="1" x14ac:dyDescent="0.2">
      <c r="A17" s="158" t="s">
        <v>115</v>
      </c>
      <c r="B17" s="233"/>
      <c r="C17" s="233"/>
      <c r="D17" s="416">
        <f>D19+D23</f>
        <v>-3256</v>
      </c>
      <c r="E17" s="411"/>
      <c r="F17" s="416"/>
      <c r="G17" s="416">
        <f>G19+G23</f>
        <v>144371</v>
      </c>
      <c r="H17" s="416"/>
      <c r="I17" s="416"/>
      <c r="J17" s="409">
        <f>I17+H17+G17+F17+E17</f>
        <v>144371</v>
      </c>
      <c r="K17" s="417">
        <f>I17+H17+G17+F17+E17+D17</f>
        <v>141115</v>
      </c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</row>
    <row r="18" spans="1:38" s="15" customFormat="1" ht="12.95" customHeight="1" x14ac:dyDescent="0.2">
      <c r="A18" s="162" t="s">
        <v>116</v>
      </c>
      <c r="B18" s="235"/>
      <c r="C18" s="235"/>
      <c r="D18" s="418"/>
      <c r="E18" s="420"/>
      <c r="F18" s="418"/>
      <c r="G18" s="418"/>
      <c r="H18" s="418"/>
      <c r="I18" s="418"/>
      <c r="J18" s="336"/>
      <c r="K18" s="419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</row>
    <row r="19" spans="1:38" s="15" customFormat="1" ht="12.95" customHeight="1" x14ac:dyDescent="0.2">
      <c r="A19" s="162" t="s">
        <v>117</v>
      </c>
      <c r="B19" s="235"/>
      <c r="C19" s="235"/>
      <c r="D19" s="418">
        <f>D21+D20</f>
        <v>1658</v>
      </c>
      <c r="E19" s="420"/>
      <c r="F19" s="418"/>
      <c r="G19" s="418">
        <f>G20+G21</f>
        <v>127194</v>
      </c>
      <c r="H19" s="418"/>
      <c r="I19" s="418"/>
      <c r="J19" s="336">
        <f>I19+H19+G19+F19+E19</f>
        <v>127194</v>
      </c>
      <c r="K19" s="419">
        <f>I19+H19+G19+F19+E19+D19</f>
        <v>128852</v>
      </c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</row>
    <row r="20" spans="1:38" s="15" customFormat="1" ht="12.95" customHeight="1" x14ac:dyDescent="0.2">
      <c r="A20" s="160" t="s">
        <v>118</v>
      </c>
      <c r="B20" s="233"/>
      <c r="C20" s="233"/>
      <c r="D20" s="416">
        <f>1020+1615+41</f>
        <v>2676</v>
      </c>
      <c r="E20" s="411"/>
      <c r="F20" s="416"/>
      <c r="G20" s="416">
        <f>'C2-2006'!J57+'C2-2006'!J58+'C2-2006'!J59-D20</f>
        <v>129132</v>
      </c>
      <c r="H20" s="416"/>
      <c r="I20" s="416"/>
      <c r="J20" s="409">
        <f>I20+H20+G20+F20+E20</f>
        <v>129132</v>
      </c>
      <c r="K20" s="417">
        <f>I20+H20+G20+F20+E20+D20</f>
        <v>131808</v>
      </c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</row>
    <row r="21" spans="1:38" s="15" customFormat="1" ht="12.95" customHeight="1" x14ac:dyDescent="0.2">
      <c r="A21" s="162" t="s">
        <v>119</v>
      </c>
      <c r="B21" s="235"/>
      <c r="C21" s="235"/>
      <c r="D21" s="418">
        <v>-1018</v>
      </c>
      <c r="E21" s="420"/>
      <c r="F21" s="418"/>
      <c r="G21" s="418">
        <f>'C2-2006'!K60</f>
        <v>-1938</v>
      </c>
      <c r="H21" s="418"/>
      <c r="I21" s="418"/>
      <c r="J21" s="336">
        <f>I21+H21+G21+F21+E21</f>
        <v>-1938</v>
      </c>
      <c r="K21" s="419">
        <f>I21+H21+G21+F21+E21+D21</f>
        <v>-2956</v>
      </c>
      <c r="L21" s="14">
        <f>D21+D25</f>
        <v>-5932</v>
      </c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</row>
    <row r="22" spans="1:38" s="15" customFormat="1" ht="12.95" customHeight="1" x14ac:dyDescent="0.2">
      <c r="A22" s="160" t="s">
        <v>120</v>
      </c>
      <c r="B22" s="233"/>
      <c r="C22" s="233"/>
      <c r="D22" s="416"/>
      <c r="E22" s="411"/>
      <c r="F22" s="416"/>
      <c r="G22" s="416"/>
      <c r="H22" s="416"/>
      <c r="I22" s="416"/>
      <c r="J22" s="409"/>
      <c r="K22" s="417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</row>
    <row r="23" spans="1:38" s="15" customFormat="1" ht="12.95" customHeight="1" x14ac:dyDescent="0.2">
      <c r="A23" s="160" t="s">
        <v>121</v>
      </c>
      <c r="B23" s="233"/>
      <c r="C23" s="233"/>
      <c r="D23" s="409">
        <f>D24+D25</f>
        <v>-4914</v>
      </c>
      <c r="E23" s="412"/>
      <c r="F23" s="416"/>
      <c r="G23" s="416">
        <f>G24+G25</f>
        <v>17177</v>
      </c>
      <c r="H23" s="416"/>
      <c r="I23" s="416"/>
      <c r="J23" s="409">
        <f>I23+H23+G23+F23+E23</f>
        <v>17177</v>
      </c>
      <c r="K23" s="417">
        <f>I23+H23+G23+F23+E23+D23</f>
        <v>12263</v>
      </c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</row>
    <row r="24" spans="1:38" s="15" customFormat="1" ht="12.95" customHeight="1" x14ac:dyDescent="0.2">
      <c r="A24" s="162" t="s">
        <v>122</v>
      </c>
      <c r="B24" s="235"/>
      <c r="C24" s="235"/>
      <c r="D24" s="336"/>
      <c r="E24" s="421"/>
      <c r="F24" s="422"/>
      <c r="G24" s="423">
        <f>'C2-2006'!J63</f>
        <v>21387</v>
      </c>
      <c r="H24" s="423"/>
      <c r="I24" s="423"/>
      <c r="J24" s="336">
        <f>I24+H24+G24+F24+E24</f>
        <v>21387</v>
      </c>
      <c r="K24" s="419">
        <f>I24+H24+G24+F24+E24+D24</f>
        <v>21387</v>
      </c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</row>
    <row r="25" spans="1:38" s="15" customFormat="1" ht="12.95" customHeight="1" x14ac:dyDescent="0.2">
      <c r="A25" s="160" t="s">
        <v>123</v>
      </c>
      <c r="B25" s="233"/>
      <c r="C25" s="233"/>
      <c r="D25" s="409">
        <v>-4914</v>
      </c>
      <c r="E25" s="424"/>
      <c r="F25" s="416"/>
      <c r="G25" s="413">
        <f>'C2-2006'!K64</f>
        <v>-4210</v>
      </c>
      <c r="H25" s="412"/>
      <c r="I25" s="416"/>
      <c r="J25" s="409">
        <f>I25+H25+G25+F25+E25</f>
        <v>-4210</v>
      </c>
      <c r="K25" s="417">
        <f>I25+H25+G25+F25+E25+D25</f>
        <v>-9124</v>
      </c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</row>
    <row r="26" spans="1:38" s="15" customFormat="1" ht="12.95" customHeight="1" x14ac:dyDescent="0.2">
      <c r="A26" s="161" t="s">
        <v>124</v>
      </c>
      <c r="B26" s="235"/>
      <c r="C26" s="235"/>
      <c r="D26" s="418"/>
      <c r="E26" s="421"/>
      <c r="F26" s="418"/>
      <c r="G26" s="418"/>
      <c r="H26" s="418"/>
      <c r="I26" s="418"/>
      <c r="J26" s="336"/>
      <c r="K26" s="425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</row>
    <row r="27" spans="1:38" s="15" customFormat="1" ht="12.95" customHeight="1" x14ac:dyDescent="0.2">
      <c r="A27" s="160" t="s">
        <v>125</v>
      </c>
      <c r="B27" s="233"/>
      <c r="C27" s="234"/>
      <c r="D27" s="409">
        <v>16367</v>
      </c>
      <c r="E27" s="412">
        <v>450</v>
      </c>
      <c r="F27" s="416">
        <v>12604</v>
      </c>
      <c r="G27" s="416">
        <v>5702</v>
      </c>
      <c r="H27" s="416">
        <v>34883</v>
      </c>
      <c r="I27" s="416">
        <v>7704</v>
      </c>
      <c r="J27" s="409">
        <f>I27+H27+G27+F27+E27</f>
        <v>61343</v>
      </c>
      <c r="K27" s="417">
        <f>D27+J27</f>
        <v>77710</v>
      </c>
      <c r="L27" s="373">
        <f>K27-K65</f>
        <v>0</v>
      </c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</row>
    <row r="28" spans="1:38" s="15" customFormat="1" ht="12.95" customHeight="1" x14ac:dyDescent="0.2">
      <c r="A28" s="162" t="s">
        <v>126</v>
      </c>
      <c r="B28" s="235"/>
      <c r="C28" s="235"/>
      <c r="D28" s="336"/>
      <c r="E28" s="414"/>
      <c r="F28" s="418"/>
      <c r="G28" s="418"/>
      <c r="H28" s="418"/>
      <c r="I28" s="418"/>
      <c r="J28" s="336"/>
      <c r="K28" s="419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</row>
    <row r="29" spans="1:38" s="15" customFormat="1" ht="12.95" customHeight="1" x14ac:dyDescent="0.2">
      <c r="A29" s="160" t="s">
        <v>127</v>
      </c>
      <c r="B29" s="233"/>
      <c r="C29" s="234"/>
      <c r="D29" s="409">
        <f>1530+20078</f>
        <v>21608</v>
      </c>
      <c r="E29" s="424"/>
      <c r="F29" s="413">
        <f>1705+458</f>
        <v>2163</v>
      </c>
      <c r="G29" s="413">
        <f>3042+1158+964</f>
        <v>5164</v>
      </c>
      <c r="H29" s="413">
        <f>3576+4</f>
        <v>3580</v>
      </c>
      <c r="I29" s="410">
        <v>185</v>
      </c>
      <c r="J29" s="426">
        <f>I29+H29+G29+F29+E29</f>
        <v>11092</v>
      </c>
      <c r="K29" s="417">
        <f>D29+J29</f>
        <v>32700</v>
      </c>
      <c r="L29" s="399">
        <f>K29-K67</f>
        <v>0</v>
      </c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</row>
    <row r="30" spans="1:38" s="15" customFormat="1" ht="12.95" customHeight="1" x14ac:dyDescent="0.2">
      <c r="A30" s="162" t="s">
        <v>128</v>
      </c>
      <c r="B30" s="235"/>
      <c r="C30" s="235"/>
      <c r="D30" s="336"/>
      <c r="E30" s="414"/>
      <c r="F30" s="418">
        <v>22474</v>
      </c>
      <c r="G30" s="418"/>
      <c r="H30" s="418"/>
      <c r="I30" s="418"/>
      <c r="J30" s="336">
        <f>SUM(E30:I30)</f>
        <v>22474</v>
      </c>
      <c r="K30" s="419">
        <f>D30+J30</f>
        <v>22474</v>
      </c>
      <c r="L30" s="14">
        <f>K30-K68</f>
        <v>0</v>
      </c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</row>
    <row r="31" spans="1:38" s="15" customFormat="1" ht="12.95" customHeight="1" x14ac:dyDescent="0.2">
      <c r="A31" s="264" t="s">
        <v>129</v>
      </c>
      <c r="B31" s="265"/>
      <c r="C31" s="266"/>
      <c r="D31" s="409">
        <v>17645</v>
      </c>
      <c r="E31" s="412"/>
      <c r="F31" s="416"/>
      <c r="G31" s="416"/>
      <c r="H31" s="416">
        <v>103</v>
      </c>
      <c r="I31" s="416">
        <v>1703</v>
      </c>
      <c r="J31" s="409">
        <f>SUM(E31:I31)</f>
        <v>1806</v>
      </c>
      <c r="K31" s="417">
        <f>D31+J31</f>
        <v>19451</v>
      </c>
      <c r="L31" s="14">
        <f>K31-K69</f>
        <v>0</v>
      </c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1:38" s="15" customFormat="1" ht="12.95" customHeight="1" x14ac:dyDescent="0.2">
      <c r="A32" s="162" t="s">
        <v>130</v>
      </c>
      <c r="B32" s="235"/>
      <c r="C32" s="235"/>
      <c r="D32" s="418"/>
      <c r="E32" s="420"/>
      <c r="F32" s="418">
        <f>3802+2859</f>
        <v>6661</v>
      </c>
      <c r="G32" s="346">
        <v>18</v>
      </c>
      <c r="H32" s="418">
        <v>77</v>
      </c>
      <c r="I32" s="418">
        <v>461</v>
      </c>
      <c r="J32" s="336">
        <f>SUM(E32:I32)</f>
        <v>7217</v>
      </c>
      <c r="K32" s="419">
        <f>D32+J32</f>
        <v>7217</v>
      </c>
      <c r="L32" s="14">
        <f>K32-K70</f>
        <v>0</v>
      </c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</row>
    <row r="33" spans="1:38" s="15" customFormat="1" ht="12.95" customHeight="1" thickBot="1" x14ac:dyDescent="0.25">
      <c r="A33" s="237" t="s">
        <v>131</v>
      </c>
      <c r="B33" s="238"/>
      <c r="C33" s="238"/>
      <c r="D33" s="471"/>
      <c r="E33" s="472"/>
      <c r="F33" s="473"/>
      <c r="G33" s="473">
        <v>5263</v>
      </c>
      <c r="H33" s="473"/>
      <c r="I33" s="473"/>
      <c r="J33" s="471">
        <f>SUM(E33:I33)</f>
        <v>5263</v>
      </c>
      <c r="K33" s="474">
        <f>D33+J33</f>
        <v>5263</v>
      </c>
      <c r="L33" s="14">
        <f>K33-K71</f>
        <v>0</v>
      </c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</row>
    <row r="34" spans="1:38" s="15" customFormat="1" ht="12.95" customHeight="1" x14ac:dyDescent="0.2">
      <c r="A34" s="105"/>
      <c r="B34" s="105"/>
      <c r="C34" s="105"/>
      <c r="D34" s="107"/>
      <c r="E34" s="106"/>
      <c r="F34" s="106"/>
      <c r="G34" s="106"/>
      <c r="H34" s="106"/>
      <c r="I34" s="106"/>
      <c r="J34" s="106"/>
      <c r="K34" s="106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</row>
    <row r="35" spans="1:38" s="682" customFormat="1" ht="12.95" customHeight="1" x14ac:dyDescent="0.2">
      <c r="A35" s="527" t="s">
        <v>132</v>
      </c>
      <c r="B35" s="528"/>
      <c r="C35" s="528"/>
      <c r="D35" s="500"/>
      <c r="E35" s="500"/>
      <c r="F35" s="500"/>
      <c r="G35" s="500"/>
      <c r="H35" s="500"/>
      <c r="I35" s="31"/>
      <c r="J35" s="31"/>
      <c r="K35" s="28"/>
      <c r="O35" s="31"/>
      <c r="P35" s="31"/>
      <c r="Q35" s="31"/>
      <c r="R35" s="31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  <c r="AF35" s="31"/>
      <c r="AG35" s="31"/>
      <c r="AH35" s="31"/>
      <c r="AI35" s="31"/>
      <c r="AJ35" s="31"/>
      <c r="AK35" s="31"/>
    </row>
    <row r="36" spans="1:38" s="52" customFormat="1" ht="12.95" customHeight="1" x14ac:dyDescent="0.2">
      <c r="A36" s="521" t="s">
        <v>133</v>
      </c>
      <c r="B36" s="517"/>
      <c r="C36" s="517"/>
      <c r="D36" s="500"/>
      <c r="E36" s="500"/>
      <c r="F36" s="500"/>
      <c r="G36" s="681"/>
      <c r="H36" s="681"/>
      <c r="I36" s="683"/>
      <c r="J36" s="31"/>
      <c r="K36" s="684"/>
      <c r="L36" s="682"/>
      <c r="M36" s="682"/>
      <c r="N36" s="682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</row>
    <row r="37" spans="1:38" s="52" customFormat="1" ht="12.95" customHeight="1" x14ac:dyDescent="0.2">
      <c r="A37" s="521" t="s">
        <v>134</v>
      </c>
      <c r="B37" s="517"/>
      <c r="C37" s="517"/>
      <c r="D37" s="500"/>
      <c r="E37" s="500"/>
      <c r="F37" s="500"/>
      <c r="G37" s="681"/>
      <c r="H37" s="681"/>
      <c r="I37" s="683"/>
      <c r="J37" s="31"/>
      <c r="K37" s="28"/>
      <c r="L37" s="682"/>
      <c r="M37" s="682"/>
      <c r="N37" s="682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  <c r="Z37" s="28"/>
      <c r="AA37" s="28"/>
      <c r="AB37" s="28"/>
      <c r="AC37" s="28"/>
      <c r="AD37" s="28"/>
      <c r="AE37" s="28"/>
      <c r="AF37" s="28"/>
      <c r="AG37" s="28"/>
      <c r="AH37" s="28"/>
      <c r="AI37" s="28"/>
      <c r="AJ37" s="28"/>
      <c r="AK37" s="28"/>
    </row>
    <row r="38" spans="1:38" ht="12.95" customHeight="1" x14ac:dyDescent="0.2">
      <c r="A38" s="521" t="s">
        <v>135</v>
      </c>
      <c r="B38" s="517"/>
      <c r="C38" s="517"/>
      <c r="D38" s="501"/>
      <c r="E38" s="501"/>
      <c r="F38" s="501"/>
      <c r="G38" s="501"/>
      <c r="H38" s="501"/>
      <c r="I38" s="14"/>
      <c r="J38" s="3"/>
      <c r="K38" s="3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</row>
    <row r="39" spans="1:38" ht="12.95" customHeight="1" x14ac:dyDescent="0.2">
      <c r="A39" s="338" t="s">
        <v>136</v>
      </c>
      <c r="B39" s="3"/>
      <c r="C39" s="3"/>
      <c r="D39" s="3"/>
      <c r="E39" s="3"/>
      <c r="F39" s="3"/>
      <c r="G39" s="3"/>
      <c r="H39" s="3"/>
      <c r="I39" s="3"/>
      <c r="J39" s="3"/>
      <c r="K39" s="3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ht="15" customHeight="1" x14ac:dyDescent="0.2">
      <c r="A40" s="523" t="s">
        <v>137</v>
      </c>
      <c r="B40" s="3"/>
      <c r="C40" s="3"/>
      <c r="D40" s="3"/>
      <c r="E40" s="3"/>
      <c r="F40" s="21"/>
      <c r="G40" s="21"/>
      <c r="H40" s="21"/>
      <c r="I40" s="3"/>
      <c r="J40" s="3"/>
      <c r="K40" s="3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ht="12.95" customHeight="1" x14ac:dyDescent="0.2">
      <c r="A41" s="3"/>
      <c r="B41" s="3"/>
      <c r="C41" s="3"/>
      <c r="D41" s="3"/>
      <c r="E41" s="3"/>
      <c r="F41" s="21"/>
      <c r="G41" s="21"/>
      <c r="H41" s="21"/>
      <c r="I41" s="3"/>
      <c r="J41" s="3"/>
      <c r="K41" s="3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ht="12.95" customHeight="1" thickBot="1" x14ac:dyDescent="0.25">
      <c r="A42" s="1" t="s">
        <v>3</v>
      </c>
      <c r="B42" s="1"/>
      <c r="C42" s="503" t="s">
        <v>5</v>
      </c>
      <c r="D42" s="3"/>
      <c r="E42" s="3"/>
      <c r="F42" s="21"/>
      <c r="G42" s="21"/>
      <c r="H42" s="21"/>
      <c r="I42" s="3"/>
      <c r="J42" s="3"/>
      <c r="K42" s="3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ht="12.95" customHeight="1" x14ac:dyDescent="0.2">
      <c r="A43" s="65"/>
      <c r="B43" s="72"/>
      <c r="C43" s="73"/>
      <c r="D43" s="118"/>
      <c r="E43" s="118"/>
      <c r="F43" s="119" t="s">
        <v>33</v>
      </c>
      <c r="G43" s="118"/>
      <c r="H43" s="519" t="s">
        <v>34</v>
      </c>
      <c r="I43" s="118"/>
      <c r="J43" s="120"/>
      <c r="K43" s="68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ht="12.95" customHeight="1" x14ac:dyDescent="0.2">
      <c r="A44" s="7"/>
      <c r="B44" s="100" t="s">
        <v>6</v>
      </c>
      <c r="C44" s="12"/>
      <c r="D44" s="179" t="s">
        <v>7</v>
      </c>
      <c r="E44" s="180" t="s">
        <v>35</v>
      </c>
      <c r="F44" s="179" t="s">
        <v>36</v>
      </c>
      <c r="G44" s="179" t="s">
        <v>37</v>
      </c>
      <c r="H44" s="179" t="s">
        <v>35</v>
      </c>
      <c r="I44" s="177" t="s">
        <v>38</v>
      </c>
      <c r="J44" s="178" t="s">
        <v>39</v>
      </c>
      <c r="K44" s="178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ht="12.95" customHeight="1" x14ac:dyDescent="0.2">
      <c r="A45" s="7"/>
      <c r="B45" s="504" t="s">
        <v>12</v>
      </c>
      <c r="C45" s="12"/>
      <c r="D45" s="179"/>
      <c r="E45" s="180" t="s">
        <v>40</v>
      </c>
      <c r="F45" s="179" t="s">
        <v>41</v>
      </c>
      <c r="G45" s="179" t="s">
        <v>42</v>
      </c>
      <c r="H45" s="179" t="s">
        <v>43</v>
      </c>
      <c r="I45" s="177" t="s">
        <v>44</v>
      </c>
      <c r="J45" s="178" t="s">
        <v>13</v>
      </c>
      <c r="K45" s="178" t="s">
        <v>45</v>
      </c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s="2" customFormat="1" ht="12.95" customHeight="1" x14ac:dyDescent="0.2">
      <c r="A46" s="7"/>
      <c r="B46" s="504" t="s">
        <v>14</v>
      </c>
      <c r="C46" s="12"/>
      <c r="D46" s="179"/>
      <c r="E46" s="180" t="s">
        <v>46</v>
      </c>
      <c r="F46" s="179"/>
      <c r="G46" s="179" t="s">
        <v>47</v>
      </c>
      <c r="H46" s="179" t="s">
        <v>48</v>
      </c>
      <c r="I46" s="177"/>
      <c r="J46" s="178" t="s">
        <v>49</v>
      </c>
      <c r="K46" s="178"/>
    </row>
    <row r="47" spans="1:38" s="2" customFormat="1" ht="12.95" customHeight="1" x14ac:dyDescent="0.2">
      <c r="A47" s="7"/>
      <c r="B47" s="6"/>
      <c r="C47" s="6"/>
      <c r="D47" s="505" t="s">
        <v>15</v>
      </c>
      <c r="E47" s="507" t="s">
        <v>50</v>
      </c>
      <c r="F47" s="505" t="s">
        <v>51</v>
      </c>
      <c r="G47" s="505" t="s">
        <v>52</v>
      </c>
      <c r="H47" s="505" t="s">
        <v>53</v>
      </c>
      <c r="I47" s="505" t="s">
        <v>54</v>
      </c>
      <c r="J47" s="505" t="s">
        <v>16</v>
      </c>
      <c r="K47" s="529" t="s">
        <v>55</v>
      </c>
    </row>
    <row r="48" spans="1:38" ht="12.95" customHeight="1" thickBot="1" x14ac:dyDescent="0.25">
      <c r="A48" s="9"/>
      <c r="B48" s="19"/>
      <c r="C48" s="19"/>
      <c r="D48" s="506" t="s">
        <v>18</v>
      </c>
      <c r="E48" s="508" t="s">
        <v>56</v>
      </c>
      <c r="F48" s="506" t="s">
        <v>57</v>
      </c>
      <c r="G48" s="506" t="s">
        <v>58</v>
      </c>
      <c r="H48" s="506" t="s">
        <v>59</v>
      </c>
      <c r="I48" s="510" t="s">
        <v>59</v>
      </c>
      <c r="J48" s="512" t="s">
        <v>19</v>
      </c>
      <c r="K48" s="512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2.95" customHeight="1" thickTop="1" x14ac:dyDescent="0.2">
      <c r="A49" s="161" t="s">
        <v>109</v>
      </c>
      <c r="B49" s="235"/>
      <c r="C49" s="235"/>
      <c r="D49" s="207"/>
      <c r="E49" s="208"/>
      <c r="F49" s="209"/>
      <c r="G49" s="209"/>
      <c r="H49" s="209"/>
      <c r="I49" s="209"/>
      <c r="J49" s="210"/>
      <c r="K49" s="210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s="15" customFormat="1" ht="12.95" customHeight="1" x14ac:dyDescent="0.2">
      <c r="A50" s="158" t="s">
        <v>138</v>
      </c>
      <c r="B50" s="233"/>
      <c r="C50" s="233"/>
      <c r="D50" s="362">
        <v>17130</v>
      </c>
      <c r="E50" s="341"/>
      <c r="F50" s="300"/>
      <c r="G50" s="300"/>
      <c r="H50" s="300"/>
      <c r="I50" s="300"/>
      <c r="J50" s="302"/>
      <c r="K50" s="362">
        <f>D50</f>
        <v>17130</v>
      </c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</row>
    <row r="51" spans="1:38" s="15" customFormat="1" ht="12.95" customHeight="1" x14ac:dyDescent="0.2">
      <c r="A51" s="158" t="s">
        <v>139</v>
      </c>
      <c r="B51" s="233"/>
      <c r="C51" s="233"/>
      <c r="D51" s="362"/>
      <c r="E51" s="341"/>
      <c r="F51" s="300"/>
      <c r="G51" s="300"/>
      <c r="H51" s="300"/>
      <c r="I51" s="300"/>
      <c r="J51" s="302"/>
      <c r="K51" s="302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</row>
    <row r="52" spans="1:38" s="15" customFormat="1" ht="12.95" customHeight="1" x14ac:dyDescent="0.2">
      <c r="A52" s="161" t="s">
        <v>112</v>
      </c>
      <c r="B52" s="235"/>
      <c r="C52" s="235"/>
      <c r="D52" s="347"/>
      <c r="E52" s="339"/>
      <c r="F52" s="296"/>
      <c r="G52" s="296"/>
      <c r="H52" s="296"/>
      <c r="I52" s="296"/>
      <c r="J52" s="298"/>
      <c r="K52" s="298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</row>
    <row r="53" spans="1:38" s="15" customFormat="1" ht="12.95" customHeight="1" x14ac:dyDescent="0.2">
      <c r="A53" s="161" t="s">
        <v>113</v>
      </c>
      <c r="B53" s="235"/>
      <c r="C53" s="235"/>
      <c r="D53" s="347"/>
      <c r="E53" s="339"/>
      <c r="F53" s="296"/>
      <c r="G53" s="296"/>
      <c r="H53" s="296"/>
      <c r="I53" s="296"/>
      <c r="J53" s="298"/>
      <c r="K53" s="298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</row>
    <row r="54" spans="1:38" s="15" customFormat="1" ht="12.95" customHeight="1" x14ac:dyDescent="0.2">
      <c r="A54" s="158" t="s">
        <v>114</v>
      </c>
      <c r="B54" s="233"/>
      <c r="C54" s="233"/>
      <c r="D54" s="362"/>
      <c r="E54" s="341"/>
      <c r="F54" s="342"/>
      <c r="G54" s="300"/>
      <c r="H54" s="300"/>
      <c r="I54" s="300"/>
      <c r="J54" s="302"/>
      <c r="K54" s="302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</row>
    <row r="55" spans="1:38" s="15" customFormat="1" ht="12.95" customHeight="1" x14ac:dyDescent="0.2">
      <c r="A55" s="158" t="s">
        <v>140</v>
      </c>
      <c r="B55" s="233"/>
      <c r="C55" s="233"/>
      <c r="D55" s="362"/>
      <c r="E55" s="341"/>
      <c r="F55" s="342"/>
      <c r="G55" s="300"/>
      <c r="H55" s="300"/>
      <c r="I55" s="300"/>
      <c r="J55" s="302"/>
      <c r="K55" s="302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</row>
    <row r="56" spans="1:38" s="15" customFormat="1" ht="12.95" customHeight="1" x14ac:dyDescent="0.2">
      <c r="A56" s="162" t="s">
        <v>116</v>
      </c>
      <c r="B56" s="235"/>
      <c r="C56" s="235"/>
      <c r="D56" s="347"/>
      <c r="E56" s="339"/>
      <c r="F56" s="340"/>
      <c r="G56" s="296"/>
      <c r="H56" s="296"/>
      <c r="I56" s="296"/>
      <c r="J56" s="298"/>
      <c r="K56" s="298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</row>
    <row r="57" spans="1:38" s="15" customFormat="1" ht="12.95" customHeight="1" x14ac:dyDescent="0.2">
      <c r="A57" s="162" t="s">
        <v>117</v>
      </c>
      <c r="B57" s="235"/>
      <c r="C57" s="235"/>
      <c r="D57" s="347"/>
      <c r="E57" s="339"/>
      <c r="F57" s="340"/>
      <c r="G57" s="296"/>
      <c r="H57" s="296"/>
      <c r="I57" s="296"/>
      <c r="J57" s="298"/>
      <c r="K57" s="298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</row>
    <row r="58" spans="1:38" s="15" customFormat="1" ht="12.95" customHeight="1" x14ac:dyDescent="0.2">
      <c r="A58" s="160" t="s">
        <v>118</v>
      </c>
      <c r="B58" s="233"/>
      <c r="C58" s="233"/>
      <c r="D58" s="362"/>
      <c r="E58" s="341"/>
      <c r="F58" s="342"/>
      <c r="G58" s="300"/>
      <c r="H58" s="300"/>
      <c r="I58" s="300"/>
      <c r="J58" s="302"/>
      <c r="K58" s="302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</row>
    <row r="59" spans="1:38" s="15" customFormat="1" ht="12.95" customHeight="1" x14ac:dyDescent="0.2">
      <c r="A59" s="162" t="s">
        <v>119</v>
      </c>
      <c r="B59" s="235"/>
      <c r="C59" s="235"/>
      <c r="D59" s="347"/>
      <c r="E59" s="339"/>
      <c r="F59" s="340"/>
      <c r="G59" s="296"/>
      <c r="H59" s="296"/>
      <c r="I59" s="296"/>
      <c r="J59" s="298"/>
      <c r="K59" s="298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</row>
    <row r="60" spans="1:38" s="23" customFormat="1" ht="12.95" customHeight="1" x14ac:dyDescent="0.2">
      <c r="A60" s="160" t="s">
        <v>120</v>
      </c>
      <c r="B60" s="233"/>
      <c r="C60" s="233"/>
      <c r="D60" s="362"/>
      <c r="E60" s="341"/>
      <c r="F60" s="342"/>
      <c r="G60" s="300"/>
      <c r="H60" s="300"/>
      <c r="I60" s="300"/>
      <c r="J60" s="302"/>
      <c r="K60" s="30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</row>
    <row r="61" spans="1:38" s="15" customFormat="1" ht="12.95" customHeight="1" x14ac:dyDescent="0.2">
      <c r="A61" s="160" t="s">
        <v>121</v>
      </c>
      <c r="B61" s="233"/>
      <c r="C61" s="233"/>
      <c r="D61" s="362"/>
      <c r="E61" s="341"/>
      <c r="F61" s="342"/>
      <c r="G61" s="300"/>
      <c r="H61" s="300"/>
      <c r="I61" s="300"/>
      <c r="J61" s="302"/>
      <c r="K61" s="302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</row>
    <row r="62" spans="1:38" s="15" customFormat="1" ht="12.95" customHeight="1" x14ac:dyDescent="0.2">
      <c r="A62" s="162" t="s">
        <v>122</v>
      </c>
      <c r="B62" s="235"/>
      <c r="C62" s="235"/>
      <c r="D62" s="336"/>
      <c r="E62" s="421"/>
      <c r="F62" s="422"/>
      <c r="G62" s="423"/>
      <c r="H62" s="423"/>
      <c r="I62" s="423"/>
      <c r="J62" s="425"/>
      <c r="K62" s="298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</row>
    <row r="63" spans="1:38" s="15" customFormat="1" ht="12.95" customHeight="1" x14ac:dyDescent="0.2">
      <c r="A63" s="160" t="s">
        <v>123</v>
      </c>
      <c r="B63" s="233"/>
      <c r="C63" s="233"/>
      <c r="D63" s="409"/>
      <c r="E63" s="424"/>
      <c r="F63" s="429"/>
      <c r="G63" s="410"/>
      <c r="H63" s="410"/>
      <c r="I63" s="410"/>
      <c r="J63" s="426"/>
      <c r="K63" s="302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</row>
    <row r="64" spans="1:38" s="15" customFormat="1" ht="12.95" customHeight="1" x14ac:dyDescent="0.2">
      <c r="A64" s="161" t="s">
        <v>124</v>
      </c>
      <c r="B64" s="270"/>
      <c r="C64" s="270"/>
      <c r="D64" s="336"/>
      <c r="E64" s="418"/>
      <c r="F64" s="415"/>
      <c r="G64" s="414"/>
      <c r="H64" s="415"/>
      <c r="I64" s="415"/>
      <c r="J64" s="425"/>
      <c r="K64" s="347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</row>
    <row r="65" spans="1:38" s="15" customFormat="1" ht="12.95" customHeight="1" x14ac:dyDescent="0.2">
      <c r="A65" s="160" t="s">
        <v>125</v>
      </c>
      <c r="B65" s="233"/>
      <c r="C65" s="234"/>
      <c r="D65" s="409">
        <v>8611</v>
      </c>
      <c r="E65" s="411">
        <v>29</v>
      </c>
      <c r="F65" s="470">
        <v>3684</v>
      </c>
      <c r="G65" s="412">
        <v>28132</v>
      </c>
      <c r="H65" s="413">
        <v>25348</v>
      </c>
      <c r="I65" s="410">
        <v>11906</v>
      </c>
      <c r="J65" s="409">
        <f>I65+H65+G65+F65+E65</f>
        <v>69099</v>
      </c>
      <c r="K65" s="417">
        <f>J65+D65</f>
        <v>77710</v>
      </c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</row>
    <row r="66" spans="1:38" s="15" customFormat="1" ht="12.95" customHeight="1" x14ac:dyDescent="0.2">
      <c r="A66" s="162" t="s">
        <v>126</v>
      </c>
      <c r="B66" s="235"/>
      <c r="C66" s="235"/>
      <c r="D66" s="336"/>
      <c r="E66" s="414"/>
      <c r="F66" s="415"/>
      <c r="G66" s="414"/>
      <c r="H66" s="415"/>
      <c r="I66" s="414"/>
      <c r="J66" s="336"/>
      <c r="K66" s="419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</row>
    <row r="67" spans="1:38" s="15" customFormat="1" ht="12.95" customHeight="1" x14ac:dyDescent="0.2">
      <c r="A67" s="160" t="s">
        <v>127</v>
      </c>
      <c r="B67" s="233"/>
      <c r="C67" s="342"/>
      <c r="D67" s="409">
        <f>135+189</f>
        <v>324</v>
      </c>
      <c r="E67" s="411"/>
      <c r="F67" s="413"/>
      <c r="G67" s="412"/>
      <c r="H67" s="413">
        <f>3614+3241+29+1158</f>
        <v>8042</v>
      </c>
      <c r="I67" s="410">
        <f>6104+16837+429+964</f>
        <v>24334</v>
      </c>
      <c r="J67" s="409">
        <f t="shared" ref="J67:J72" si="0">I67+H67+G67+F67+E67</f>
        <v>32376</v>
      </c>
      <c r="K67" s="417">
        <f t="shared" ref="K67:K72" si="1">J67+D67</f>
        <v>32700</v>
      </c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</row>
    <row r="68" spans="1:38" s="15" customFormat="1" ht="12.95" customHeight="1" x14ac:dyDescent="0.2">
      <c r="A68" s="162" t="s">
        <v>128</v>
      </c>
      <c r="B68" s="235"/>
      <c r="C68" s="235"/>
      <c r="D68" s="336"/>
      <c r="E68" s="414"/>
      <c r="F68" s="415"/>
      <c r="G68" s="414"/>
      <c r="H68" s="415"/>
      <c r="I68" s="414">
        <f>F30</f>
        <v>22474</v>
      </c>
      <c r="J68" s="336">
        <f t="shared" si="0"/>
        <v>22474</v>
      </c>
      <c r="K68" s="419">
        <f t="shared" si="1"/>
        <v>22474</v>
      </c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</row>
    <row r="69" spans="1:38" s="15" customFormat="1" ht="12.95" customHeight="1" x14ac:dyDescent="0.2">
      <c r="A69" s="264" t="s">
        <v>129</v>
      </c>
      <c r="B69" s="265"/>
      <c r="C69" s="266"/>
      <c r="D69" s="409">
        <v>1806</v>
      </c>
      <c r="E69" s="411"/>
      <c r="F69" s="470"/>
      <c r="G69" s="412"/>
      <c r="H69" s="413">
        <v>1773</v>
      </c>
      <c r="I69" s="410">
        <v>15872</v>
      </c>
      <c r="J69" s="409">
        <f t="shared" si="0"/>
        <v>17645</v>
      </c>
      <c r="K69" s="417">
        <f t="shared" si="1"/>
        <v>19451</v>
      </c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</row>
    <row r="70" spans="1:38" s="15" customFormat="1" ht="12.95" customHeight="1" x14ac:dyDescent="0.2">
      <c r="A70" s="162" t="s">
        <v>130</v>
      </c>
      <c r="B70" s="235"/>
      <c r="C70" s="236"/>
      <c r="D70" s="414"/>
      <c r="E70" s="420"/>
      <c r="F70" s="415"/>
      <c r="G70" s="414"/>
      <c r="H70" s="415">
        <f>J32</f>
        <v>7217</v>
      </c>
      <c r="I70" s="414"/>
      <c r="J70" s="336">
        <f t="shared" si="0"/>
        <v>7217</v>
      </c>
      <c r="K70" s="419">
        <f t="shared" si="1"/>
        <v>7217</v>
      </c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</row>
    <row r="71" spans="1:38" s="15" customFormat="1" ht="12.95" customHeight="1" x14ac:dyDescent="0.2">
      <c r="A71" s="160" t="s">
        <v>131</v>
      </c>
      <c r="B71" s="233"/>
      <c r="C71" s="234"/>
      <c r="D71" s="426"/>
      <c r="E71" s="412"/>
      <c r="F71" s="413">
        <v>2642</v>
      </c>
      <c r="G71" s="412"/>
      <c r="H71" s="413"/>
      <c r="I71" s="412">
        <f>G33-F71</f>
        <v>2621</v>
      </c>
      <c r="J71" s="409">
        <f t="shared" si="0"/>
        <v>5263</v>
      </c>
      <c r="K71" s="417">
        <f t="shared" si="1"/>
        <v>5263</v>
      </c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</row>
    <row r="72" spans="1:38" s="15" customFormat="1" ht="12.95" customHeight="1" thickBot="1" x14ac:dyDescent="0.25">
      <c r="A72" s="267" t="s">
        <v>141</v>
      </c>
      <c r="B72" s="268"/>
      <c r="C72" s="269"/>
      <c r="D72" s="365"/>
      <c r="E72" s="467">
        <f>E11+E12+E14+E16+E27-E65</f>
        <v>5449</v>
      </c>
      <c r="F72" s="442">
        <f>F11+F12+F14+F27+F29+F30+F32-F65-F71</f>
        <v>702136</v>
      </c>
      <c r="G72" s="427">
        <f>G11+G17+G27+G29+G32+G33-G65-G71</f>
        <v>163771</v>
      </c>
      <c r="H72" s="442">
        <f>H11+H27+H29+H31+H32-H65-H67-H69-H70-H71</f>
        <v>21471</v>
      </c>
      <c r="I72" s="427">
        <f>I11+I27+I29+I31+I32-I65-I67-I68-I69-I70-I71</f>
        <v>140310</v>
      </c>
      <c r="J72" s="466">
        <f t="shared" si="0"/>
        <v>1033137</v>
      </c>
      <c r="K72" s="468">
        <f t="shared" si="1"/>
        <v>1033137</v>
      </c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</row>
    <row r="73" spans="1:38" s="15" customFormat="1" ht="12.95" customHeight="1" x14ac:dyDescent="0.2">
      <c r="A73" s="134"/>
      <c r="B73" s="135"/>
      <c r="C73" s="135"/>
      <c r="D73" s="136"/>
      <c r="E73" s="136"/>
      <c r="F73" s="136"/>
      <c r="G73" s="136"/>
      <c r="H73" s="136"/>
      <c r="I73" s="136"/>
      <c r="J73" s="136"/>
      <c r="K73" s="136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</row>
    <row r="74" spans="1:38" s="682" customFormat="1" ht="12.95" customHeight="1" x14ac:dyDescent="0.2">
      <c r="A74" s="527" t="s">
        <v>132</v>
      </c>
      <c r="B74" s="528"/>
      <c r="C74" s="528"/>
      <c r="D74" s="500"/>
      <c r="E74" s="500"/>
      <c r="F74" s="500"/>
      <c r="G74" s="500"/>
      <c r="H74" s="500"/>
      <c r="I74" s="500"/>
      <c r="J74" s="31"/>
      <c r="K74" s="28"/>
      <c r="L74" s="31"/>
      <c r="M74" s="31"/>
      <c r="N74" s="31"/>
      <c r="O74" s="31"/>
      <c r="P74" s="31"/>
      <c r="Q74" s="31"/>
      <c r="R74" s="31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  <c r="AF74" s="31"/>
      <c r="AG74" s="31"/>
      <c r="AH74" s="31"/>
      <c r="AI74" s="31"/>
      <c r="AJ74" s="31"/>
      <c r="AK74" s="31"/>
    </row>
    <row r="75" spans="1:38" s="52" customFormat="1" ht="12.95" customHeight="1" x14ac:dyDescent="0.2">
      <c r="A75" s="521" t="s">
        <v>133</v>
      </c>
      <c r="B75" s="517"/>
      <c r="C75" s="517"/>
      <c r="D75" s="500"/>
      <c r="E75" s="500"/>
      <c r="F75" s="500"/>
      <c r="G75" s="681"/>
      <c r="H75" s="681"/>
      <c r="I75" s="681"/>
      <c r="J75" s="31"/>
      <c r="K75" s="684"/>
      <c r="L75" s="28"/>
      <c r="M75" s="28"/>
      <c r="N75" s="28"/>
      <c r="O75" s="28"/>
      <c r="P75" s="28"/>
      <c r="Q75" s="28"/>
      <c r="R75" s="28"/>
      <c r="S75" s="28"/>
      <c r="T75" s="28"/>
      <c r="U75" s="28"/>
      <c r="V75" s="28"/>
      <c r="W75" s="28"/>
      <c r="X75" s="28"/>
      <c r="Y75" s="28"/>
      <c r="Z75" s="28"/>
      <c r="AA75" s="28"/>
      <c r="AB75" s="28"/>
      <c r="AC75" s="28"/>
      <c r="AD75" s="28"/>
      <c r="AE75" s="28"/>
      <c r="AF75" s="28"/>
      <c r="AG75" s="28"/>
      <c r="AH75" s="28"/>
      <c r="AI75" s="28"/>
      <c r="AJ75" s="28"/>
      <c r="AK75" s="28"/>
    </row>
    <row r="76" spans="1:38" s="52" customFormat="1" ht="12.95" customHeight="1" x14ac:dyDescent="0.2">
      <c r="A76" s="521" t="s">
        <v>134</v>
      </c>
      <c r="B76" s="517"/>
      <c r="C76" s="517"/>
      <c r="D76" s="500"/>
      <c r="E76" s="500"/>
      <c r="F76" s="500"/>
      <c r="G76" s="681"/>
      <c r="H76" s="681"/>
      <c r="I76" s="681"/>
      <c r="J76" s="31"/>
      <c r="K76" s="28"/>
      <c r="L76" s="28"/>
      <c r="M76" s="28"/>
      <c r="N76" s="28"/>
      <c r="O76" s="28"/>
      <c r="P76" s="28"/>
      <c r="Q76" s="28"/>
      <c r="R76" s="28"/>
      <c r="S76" s="28"/>
      <c r="T76" s="28"/>
      <c r="U76" s="28"/>
      <c r="V76" s="28"/>
      <c r="W76" s="28"/>
      <c r="X76" s="28"/>
      <c r="Y76" s="28"/>
      <c r="Z76" s="28"/>
      <c r="AA76" s="28"/>
      <c r="AB76" s="28"/>
      <c r="AC76" s="28"/>
      <c r="AD76" s="28"/>
      <c r="AE76" s="28"/>
      <c r="AF76" s="28"/>
      <c r="AG76" s="28"/>
      <c r="AH76" s="28"/>
      <c r="AI76" s="28"/>
      <c r="AJ76" s="28"/>
      <c r="AK76" s="28"/>
    </row>
    <row r="77" spans="1:38" s="52" customFormat="1" ht="12.95" customHeight="1" x14ac:dyDescent="0.2">
      <c r="A77" s="521" t="s">
        <v>142</v>
      </c>
      <c r="B77" s="517"/>
      <c r="C77" s="517"/>
      <c r="D77" s="500"/>
      <c r="E77" s="500"/>
      <c r="F77" s="500"/>
      <c r="G77" s="500"/>
      <c r="H77" s="500"/>
      <c r="I77" s="500"/>
      <c r="J77" s="28"/>
      <c r="K77" s="28"/>
      <c r="L77" s="28"/>
      <c r="M77" s="28"/>
      <c r="N77" s="28"/>
      <c r="O77" s="28"/>
      <c r="P77" s="28"/>
      <c r="Q77" s="28"/>
      <c r="R77" s="28"/>
      <c r="S77" s="28"/>
      <c r="T77" s="28"/>
      <c r="U77" s="28"/>
      <c r="V77" s="28"/>
      <c r="W77" s="28"/>
      <c r="X77" s="28"/>
      <c r="Y77" s="28"/>
      <c r="Z77" s="28"/>
      <c r="AA77" s="28"/>
      <c r="AB77" s="28"/>
      <c r="AC77" s="28"/>
      <c r="AD77" s="28"/>
      <c r="AE77" s="28"/>
      <c r="AF77" s="28"/>
      <c r="AG77" s="28"/>
      <c r="AH77" s="28"/>
      <c r="AI77" s="28"/>
      <c r="AJ77" s="28"/>
      <c r="AK77" s="28"/>
    </row>
    <row r="78" spans="1:38" ht="12.95" customHeight="1" x14ac:dyDescent="0.2">
      <c r="A78" s="20"/>
      <c r="B78" s="3"/>
      <c r="C78" s="3"/>
      <c r="D78" s="3"/>
      <c r="E78" s="3"/>
      <c r="F78" s="3"/>
      <c r="G78" s="3"/>
      <c r="H78" s="3"/>
      <c r="I78" s="3"/>
      <c r="J78" s="3"/>
      <c r="K78" s="18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x14ac:dyDescent="0.2">
      <c r="A79" s="391"/>
      <c r="B79" s="391"/>
      <c r="C79" s="391"/>
      <c r="D79" s="391"/>
      <c r="E79" s="391"/>
      <c r="F79" s="391"/>
      <c r="G79" s="391"/>
      <c r="H79" s="391"/>
      <c r="I79" s="391"/>
      <c r="J79" s="391"/>
      <c r="K79" s="391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x14ac:dyDescent="0.2">
      <c r="A80" s="393"/>
      <c r="B80" s="392"/>
      <c r="C80" s="392"/>
      <c r="D80" s="392"/>
      <c r="E80" s="392"/>
      <c r="F80" s="392"/>
      <c r="G80" s="392"/>
      <c r="H80" s="392"/>
      <c r="I80" s="392"/>
      <c r="J80" s="390"/>
      <c r="K80" s="391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x14ac:dyDescent="0.2">
      <c r="A81" s="394"/>
      <c r="B81" s="390"/>
      <c r="C81" s="390"/>
      <c r="D81" s="390"/>
      <c r="E81" s="390"/>
      <c r="F81" s="390"/>
      <c r="G81" s="390"/>
      <c r="H81" s="390"/>
      <c r="I81" s="390"/>
      <c r="J81" s="390"/>
      <c r="K81" s="391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x14ac:dyDescent="0.2">
      <c r="A82" s="391"/>
      <c r="B82" s="390"/>
      <c r="C82" s="390"/>
      <c r="D82" s="390"/>
      <c r="E82" s="390"/>
      <c r="F82" s="390"/>
      <c r="G82" s="390"/>
      <c r="H82" s="390"/>
      <c r="I82" s="390"/>
      <c r="J82" s="390"/>
      <c r="K82" s="391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x14ac:dyDescent="0.2">
      <c r="A83" s="391"/>
      <c r="B83" s="391"/>
      <c r="C83" s="391"/>
      <c r="D83" s="391"/>
      <c r="E83" s="391"/>
      <c r="F83" s="391"/>
      <c r="G83" s="391"/>
      <c r="H83" s="391"/>
      <c r="I83" s="391"/>
      <c r="J83" s="391"/>
      <c r="K83" s="391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x14ac:dyDescent="0.2">
      <c r="A84" s="391"/>
      <c r="B84" s="391"/>
      <c r="C84" s="391"/>
      <c r="D84" s="391"/>
      <c r="E84" s="391"/>
      <c r="F84" s="391"/>
      <c r="G84" s="391"/>
      <c r="H84" s="391"/>
      <c r="I84" s="391"/>
      <c r="J84" s="391"/>
      <c r="K84" s="391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x14ac:dyDescent="0.2">
      <c r="A85" s="391"/>
      <c r="B85" s="391"/>
      <c r="C85" s="391" t="s">
        <v>100</v>
      </c>
      <c r="D85" s="391"/>
      <c r="E85" s="391"/>
      <c r="F85" s="391"/>
      <c r="G85" s="391"/>
      <c r="H85" s="391"/>
      <c r="I85" s="391"/>
      <c r="J85" s="391"/>
      <c r="K85" s="391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  <row r="209" spans="1:38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  <c r="AL209" s="2"/>
    </row>
    <row r="210" spans="1:38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  <c r="AL210" s="2"/>
    </row>
    <row r="211" spans="1:38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  <c r="AL211" s="2"/>
    </row>
    <row r="212" spans="1:38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  <c r="AL212" s="2"/>
    </row>
    <row r="213" spans="1:38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  <c r="AL213" s="2"/>
    </row>
    <row r="214" spans="1:38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  <c r="AL214" s="2"/>
    </row>
    <row r="215" spans="1:38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  <c r="AL215" s="2"/>
    </row>
    <row r="216" spans="1:38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  <c r="AL216" s="2"/>
    </row>
    <row r="217" spans="1:38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  <c r="AL217" s="2"/>
    </row>
    <row r="218" spans="1:38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  <c r="AL218" s="2"/>
    </row>
    <row r="219" spans="1:38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  <c r="AL219" s="2"/>
    </row>
    <row r="220" spans="1:38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  <c r="AL220" s="2"/>
    </row>
    <row r="221" spans="1:38" x14ac:dyDescent="0.2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  <c r="AL221" s="2"/>
    </row>
    <row r="222" spans="1:38" x14ac:dyDescent="0.2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  <c r="AL222" s="2"/>
    </row>
    <row r="223" spans="1:38" x14ac:dyDescent="0.2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  <c r="AL223" s="2"/>
    </row>
    <row r="224" spans="1:38" x14ac:dyDescent="0.2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  <c r="AA224" s="2"/>
      <c r="AB224" s="2"/>
      <c r="AC224" s="2"/>
      <c r="AD224" s="2"/>
      <c r="AE224" s="2"/>
      <c r="AF224" s="2"/>
      <c r="AG224" s="2"/>
      <c r="AH224" s="2"/>
      <c r="AI224" s="2"/>
      <c r="AJ224" s="2"/>
      <c r="AK224" s="2"/>
      <c r="AL224" s="2"/>
    </row>
    <row r="225" spans="1:38" x14ac:dyDescent="0.2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  <c r="AA225" s="2"/>
      <c r="AB225" s="2"/>
      <c r="AC225" s="2"/>
      <c r="AD225" s="2"/>
      <c r="AE225" s="2"/>
      <c r="AF225" s="2"/>
      <c r="AG225" s="2"/>
      <c r="AH225" s="2"/>
      <c r="AI225" s="2"/>
      <c r="AJ225" s="2"/>
      <c r="AK225" s="2"/>
      <c r="AL225" s="2"/>
    </row>
    <row r="226" spans="1:38" x14ac:dyDescent="0.2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  <c r="AA226" s="2"/>
      <c r="AB226" s="2"/>
      <c r="AC226" s="2"/>
      <c r="AD226" s="2"/>
      <c r="AE226" s="2"/>
      <c r="AF226" s="2"/>
      <c r="AG226" s="2"/>
      <c r="AH226" s="2"/>
      <c r="AI226" s="2"/>
      <c r="AJ226" s="2"/>
      <c r="AK226" s="2"/>
      <c r="AL226" s="2"/>
    </row>
    <row r="227" spans="1:38" x14ac:dyDescent="0.2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  <c r="AA227" s="2"/>
      <c r="AB227" s="2"/>
      <c r="AC227" s="2"/>
      <c r="AD227" s="2"/>
      <c r="AE227" s="2"/>
      <c r="AF227" s="2"/>
      <c r="AG227" s="2"/>
      <c r="AH227" s="2"/>
      <c r="AI227" s="2"/>
      <c r="AJ227" s="2"/>
      <c r="AK227" s="2"/>
      <c r="AL227" s="2"/>
    </row>
    <row r="228" spans="1:38" x14ac:dyDescent="0.2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  <c r="AA228" s="2"/>
      <c r="AB228" s="2"/>
      <c r="AC228" s="2"/>
      <c r="AD228" s="2"/>
      <c r="AE228" s="2"/>
      <c r="AF228" s="2"/>
      <c r="AG228" s="2"/>
      <c r="AH228" s="2"/>
      <c r="AI228" s="2"/>
      <c r="AJ228" s="2"/>
      <c r="AK228" s="2"/>
      <c r="AL228" s="2"/>
    </row>
    <row r="229" spans="1:38" x14ac:dyDescent="0.2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  <c r="AA229" s="2"/>
      <c r="AB229" s="2"/>
      <c r="AC229" s="2"/>
      <c r="AD229" s="2"/>
      <c r="AE229" s="2"/>
      <c r="AF229" s="2"/>
      <c r="AG229" s="2"/>
      <c r="AH229" s="2"/>
      <c r="AI229" s="2"/>
      <c r="AJ229" s="2"/>
      <c r="AK229" s="2"/>
      <c r="AL229" s="2"/>
    </row>
    <row r="230" spans="1:38" x14ac:dyDescent="0.2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  <c r="AA230" s="2"/>
      <c r="AB230" s="2"/>
      <c r="AC230" s="2"/>
      <c r="AD230" s="2"/>
      <c r="AE230" s="2"/>
      <c r="AF230" s="2"/>
      <c r="AG230" s="2"/>
      <c r="AH230" s="2"/>
      <c r="AI230" s="2"/>
      <c r="AJ230" s="2"/>
      <c r="AK230" s="2"/>
      <c r="AL230" s="2"/>
    </row>
    <row r="231" spans="1:38" x14ac:dyDescent="0.2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  <c r="AA231" s="2"/>
      <c r="AB231" s="2"/>
      <c r="AC231" s="2"/>
      <c r="AD231" s="2"/>
      <c r="AE231" s="2"/>
      <c r="AF231" s="2"/>
      <c r="AG231" s="2"/>
      <c r="AH231" s="2"/>
      <c r="AI231" s="2"/>
      <c r="AJ231" s="2"/>
      <c r="AK231" s="2"/>
      <c r="AL231" s="2"/>
    </row>
    <row r="232" spans="1:38" x14ac:dyDescent="0.2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  <c r="AA232" s="2"/>
      <c r="AB232" s="2"/>
      <c r="AC232" s="2"/>
      <c r="AD232" s="2"/>
      <c r="AE232" s="2"/>
      <c r="AF232" s="2"/>
      <c r="AG232" s="2"/>
      <c r="AH232" s="2"/>
      <c r="AI232" s="2"/>
      <c r="AJ232" s="2"/>
      <c r="AK232" s="2"/>
      <c r="AL232" s="2"/>
    </row>
    <row r="233" spans="1:38" x14ac:dyDescent="0.2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  <c r="AA233" s="2"/>
      <c r="AB233" s="2"/>
      <c r="AC233" s="2"/>
      <c r="AD233" s="2"/>
      <c r="AE233" s="2"/>
      <c r="AF233" s="2"/>
      <c r="AG233" s="2"/>
      <c r="AH233" s="2"/>
      <c r="AI233" s="2"/>
      <c r="AJ233" s="2"/>
      <c r="AK233" s="2"/>
      <c r="AL233" s="2"/>
    </row>
    <row r="234" spans="1:38" x14ac:dyDescent="0.2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  <c r="AA234" s="2"/>
      <c r="AB234" s="2"/>
      <c r="AC234" s="2"/>
      <c r="AD234" s="2"/>
      <c r="AE234" s="2"/>
      <c r="AF234" s="2"/>
      <c r="AG234" s="2"/>
      <c r="AH234" s="2"/>
      <c r="AI234" s="2"/>
      <c r="AJ234" s="2"/>
      <c r="AK234" s="2"/>
      <c r="AL234" s="2"/>
    </row>
    <row r="235" spans="1:38" x14ac:dyDescent="0.2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  <c r="AA235" s="2"/>
      <c r="AB235" s="2"/>
      <c r="AC235" s="2"/>
      <c r="AD235" s="2"/>
      <c r="AE235" s="2"/>
      <c r="AF235" s="2"/>
      <c r="AG235" s="2"/>
      <c r="AH235" s="2"/>
      <c r="AI235" s="2"/>
      <c r="AJ235" s="2"/>
      <c r="AK235" s="2"/>
      <c r="AL235" s="2"/>
    </row>
    <row r="236" spans="1:38" x14ac:dyDescent="0.2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  <c r="AA236" s="2"/>
      <c r="AB236" s="2"/>
      <c r="AC236" s="2"/>
      <c r="AD236" s="2"/>
      <c r="AE236" s="2"/>
      <c r="AF236" s="2"/>
      <c r="AG236" s="2"/>
      <c r="AH236" s="2"/>
      <c r="AI236" s="2"/>
      <c r="AJ236" s="2"/>
      <c r="AK236" s="2"/>
      <c r="AL236" s="2"/>
    </row>
    <row r="237" spans="1:38" x14ac:dyDescent="0.2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  <c r="AA237" s="2"/>
      <c r="AB237" s="2"/>
      <c r="AC237" s="2"/>
      <c r="AD237" s="2"/>
      <c r="AE237" s="2"/>
      <c r="AF237" s="2"/>
      <c r="AG237" s="2"/>
      <c r="AH237" s="2"/>
      <c r="AI237" s="2"/>
      <c r="AJ237" s="2"/>
      <c r="AK237" s="2"/>
      <c r="AL237" s="2"/>
    </row>
    <row r="238" spans="1:38" x14ac:dyDescent="0.2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  <c r="AA238" s="2"/>
      <c r="AB238" s="2"/>
      <c r="AC238" s="2"/>
      <c r="AD238" s="2"/>
      <c r="AE238" s="2"/>
      <c r="AF238" s="2"/>
      <c r="AG238" s="2"/>
      <c r="AH238" s="2"/>
      <c r="AI238" s="2"/>
      <c r="AJ238" s="2"/>
      <c r="AK238" s="2"/>
      <c r="AL238" s="2"/>
    </row>
    <row r="239" spans="1:38" x14ac:dyDescent="0.2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  <c r="AA239" s="2"/>
      <c r="AB239" s="2"/>
      <c r="AC239" s="2"/>
      <c r="AD239" s="2"/>
      <c r="AE239" s="2"/>
      <c r="AF239" s="2"/>
      <c r="AG239" s="2"/>
      <c r="AH239" s="2"/>
      <c r="AI239" s="2"/>
      <c r="AJ239" s="2"/>
      <c r="AK239" s="2"/>
      <c r="AL239" s="2"/>
    </row>
    <row r="240" spans="1:38" x14ac:dyDescent="0.2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  <c r="AA240" s="2"/>
      <c r="AB240" s="2"/>
      <c r="AC240" s="2"/>
      <c r="AD240" s="2"/>
      <c r="AE240" s="2"/>
      <c r="AF240" s="2"/>
      <c r="AG240" s="2"/>
      <c r="AH240" s="2"/>
      <c r="AI240" s="2"/>
      <c r="AJ240" s="2"/>
      <c r="AK240" s="2"/>
      <c r="AL240" s="2"/>
    </row>
    <row r="241" spans="1:38" x14ac:dyDescent="0.2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  <c r="AA241" s="2"/>
      <c r="AB241" s="2"/>
      <c r="AC241" s="2"/>
      <c r="AD241" s="2"/>
      <c r="AE241" s="2"/>
      <c r="AF241" s="2"/>
      <c r="AG241" s="2"/>
      <c r="AH241" s="2"/>
      <c r="AI241" s="2"/>
      <c r="AJ241" s="2"/>
      <c r="AK241" s="2"/>
      <c r="AL241" s="2"/>
    </row>
    <row r="242" spans="1:38" x14ac:dyDescent="0.2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  <c r="AA242" s="2"/>
      <c r="AB242" s="2"/>
      <c r="AC242" s="2"/>
      <c r="AD242" s="2"/>
      <c r="AE242" s="2"/>
      <c r="AF242" s="2"/>
      <c r="AG242" s="2"/>
      <c r="AH242" s="2"/>
      <c r="AI242" s="2"/>
      <c r="AJ242" s="2"/>
      <c r="AK242" s="2"/>
      <c r="AL242" s="2"/>
    </row>
    <row r="243" spans="1:38" x14ac:dyDescent="0.2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  <c r="AA243" s="2"/>
      <c r="AB243" s="2"/>
      <c r="AC243" s="2"/>
      <c r="AD243" s="2"/>
      <c r="AE243" s="2"/>
      <c r="AF243" s="2"/>
      <c r="AG243" s="2"/>
      <c r="AH243" s="2"/>
      <c r="AI243" s="2"/>
      <c r="AJ243" s="2"/>
      <c r="AK243" s="2"/>
      <c r="AL243" s="2"/>
    </row>
    <row r="244" spans="1:38" x14ac:dyDescent="0.2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  <c r="AA244" s="2"/>
      <c r="AB244" s="2"/>
      <c r="AC244" s="2"/>
      <c r="AD244" s="2"/>
      <c r="AE244" s="2"/>
      <c r="AF244" s="2"/>
      <c r="AG244" s="2"/>
      <c r="AH244" s="2"/>
      <c r="AI244" s="2"/>
      <c r="AJ244" s="2"/>
      <c r="AK244" s="2"/>
      <c r="AL244" s="2"/>
    </row>
    <row r="245" spans="1:38" x14ac:dyDescent="0.2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  <c r="AA245" s="2"/>
      <c r="AB245" s="2"/>
      <c r="AC245" s="2"/>
      <c r="AD245" s="2"/>
      <c r="AE245" s="2"/>
      <c r="AF245" s="2"/>
      <c r="AG245" s="2"/>
      <c r="AH245" s="2"/>
      <c r="AI245" s="2"/>
      <c r="AJ245" s="2"/>
      <c r="AK245" s="2"/>
      <c r="AL245" s="2"/>
    </row>
    <row r="246" spans="1:38" x14ac:dyDescent="0.2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  <c r="AA246" s="2"/>
      <c r="AB246" s="2"/>
      <c r="AC246" s="2"/>
      <c r="AD246" s="2"/>
      <c r="AE246" s="2"/>
      <c r="AF246" s="2"/>
      <c r="AG246" s="2"/>
      <c r="AH246" s="2"/>
      <c r="AI246" s="2"/>
      <c r="AJ246" s="2"/>
      <c r="AK246" s="2"/>
      <c r="AL246" s="2"/>
    </row>
    <row r="247" spans="1:38" x14ac:dyDescent="0.2">
      <c r="A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  <c r="AA247" s="2"/>
      <c r="AB247" s="2"/>
      <c r="AC247" s="2"/>
      <c r="AD247" s="2"/>
      <c r="AE247" s="2"/>
      <c r="AF247" s="2"/>
      <c r="AG247" s="2"/>
      <c r="AH247" s="2"/>
      <c r="AI247" s="2"/>
      <c r="AJ247" s="2"/>
      <c r="AK247" s="2"/>
      <c r="AL247" s="2"/>
    </row>
    <row r="248" spans="1:38" x14ac:dyDescent="0.2">
      <c r="A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  <c r="AA248" s="2"/>
      <c r="AB248" s="2"/>
      <c r="AC248" s="2"/>
      <c r="AD248" s="2"/>
      <c r="AE248" s="2"/>
      <c r="AF248" s="2"/>
      <c r="AG248" s="2"/>
      <c r="AH248" s="2"/>
      <c r="AI248" s="2"/>
      <c r="AJ248" s="2"/>
      <c r="AK248" s="2"/>
      <c r="AL248" s="2"/>
    </row>
    <row r="249" spans="1:38" x14ac:dyDescent="0.2">
      <c r="A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  <c r="AA249" s="2"/>
      <c r="AB249" s="2"/>
      <c r="AC249" s="2"/>
      <c r="AD249" s="2"/>
      <c r="AE249" s="2"/>
      <c r="AF249" s="2"/>
      <c r="AG249" s="2"/>
      <c r="AH249" s="2"/>
      <c r="AI249" s="2"/>
      <c r="AJ249" s="2"/>
      <c r="AK249" s="2"/>
      <c r="AL249" s="2"/>
    </row>
    <row r="250" spans="1:38" x14ac:dyDescent="0.2">
      <c r="A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  <c r="AA250" s="2"/>
      <c r="AB250" s="2"/>
      <c r="AC250" s="2"/>
      <c r="AD250" s="2"/>
      <c r="AE250" s="2"/>
      <c r="AF250" s="2"/>
      <c r="AG250" s="2"/>
      <c r="AH250" s="2"/>
      <c r="AI250" s="2"/>
      <c r="AJ250" s="2"/>
      <c r="AK250" s="2"/>
      <c r="AL250" s="2"/>
    </row>
    <row r="251" spans="1:38" x14ac:dyDescent="0.2">
      <c r="A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  <c r="AA251" s="2"/>
      <c r="AB251" s="2"/>
      <c r="AC251" s="2"/>
      <c r="AD251" s="2"/>
      <c r="AE251" s="2"/>
      <c r="AF251" s="2"/>
      <c r="AG251" s="2"/>
      <c r="AH251" s="2"/>
      <c r="AI251" s="2"/>
      <c r="AJ251" s="2"/>
      <c r="AK251" s="2"/>
      <c r="AL251" s="2"/>
    </row>
    <row r="252" spans="1:38" x14ac:dyDescent="0.2">
      <c r="A252" s="2"/>
    </row>
    <row r="253" spans="1:38" x14ac:dyDescent="0.2">
      <c r="A253" s="2"/>
    </row>
    <row r="254" spans="1:38" x14ac:dyDescent="0.2">
      <c r="A254" s="2"/>
    </row>
    <row r="255" spans="1:38" x14ac:dyDescent="0.2">
      <c r="A255" s="2"/>
    </row>
    <row r="256" spans="1:38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  <row r="319" spans="1:1" x14ac:dyDescent="0.2">
      <c r="A319" s="2"/>
    </row>
    <row r="320" spans="1:1" x14ac:dyDescent="0.2">
      <c r="A320" s="2"/>
    </row>
    <row r="321" spans="1:1" x14ac:dyDescent="0.2">
      <c r="A321" s="2"/>
    </row>
    <row r="322" spans="1:1" x14ac:dyDescent="0.2">
      <c r="A322" s="2"/>
    </row>
    <row r="323" spans="1:1" x14ac:dyDescent="0.2">
      <c r="A323" s="2"/>
    </row>
    <row r="324" spans="1:1" x14ac:dyDescent="0.2">
      <c r="A324" s="2"/>
    </row>
    <row r="325" spans="1:1" x14ac:dyDescent="0.2">
      <c r="A325" s="2"/>
    </row>
    <row r="326" spans="1:1" x14ac:dyDescent="0.2">
      <c r="A326" s="2"/>
    </row>
    <row r="327" spans="1:1" x14ac:dyDescent="0.2">
      <c r="A327" s="2"/>
    </row>
    <row r="328" spans="1:1" x14ac:dyDescent="0.2">
      <c r="A328" s="2"/>
    </row>
    <row r="329" spans="1:1" x14ac:dyDescent="0.2">
      <c r="A329" s="2"/>
    </row>
    <row r="330" spans="1:1" x14ac:dyDescent="0.2">
      <c r="A330" s="2"/>
    </row>
    <row r="331" spans="1:1" x14ac:dyDescent="0.2">
      <c r="A331" s="2"/>
    </row>
    <row r="332" spans="1:1" x14ac:dyDescent="0.2">
      <c r="A332" s="2"/>
    </row>
    <row r="333" spans="1:1" x14ac:dyDescent="0.2">
      <c r="A333" s="2"/>
    </row>
    <row r="334" spans="1:1" x14ac:dyDescent="0.2">
      <c r="A334" s="2"/>
    </row>
    <row r="335" spans="1:1" x14ac:dyDescent="0.2">
      <c r="A335" s="2"/>
    </row>
    <row r="336" spans="1:1" x14ac:dyDescent="0.2">
      <c r="A336" s="2"/>
    </row>
    <row r="337" spans="1:1" x14ac:dyDescent="0.2">
      <c r="A337" s="2"/>
    </row>
    <row r="338" spans="1:1" x14ac:dyDescent="0.2">
      <c r="A338" s="2"/>
    </row>
    <row r="339" spans="1:1" x14ac:dyDescent="0.2">
      <c r="A339" s="2"/>
    </row>
    <row r="340" spans="1:1" x14ac:dyDescent="0.2">
      <c r="A340" s="2"/>
    </row>
    <row r="341" spans="1:1" x14ac:dyDescent="0.2">
      <c r="A341" s="2"/>
    </row>
    <row r="342" spans="1:1" x14ac:dyDescent="0.2">
      <c r="A342" s="2"/>
    </row>
    <row r="343" spans="1:1" x14ac:dyDescent="0.2">
      <c r="A343" s="2"/>
    </row>
    <row r="344" spans="1:1" x14ac:dyDescent="0.2">
      <c r="A344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0" orientation="landscape" r:id="rId1"/>
  <headerFooter alignWithMargins="0"/>
  <rowBreaks count="1" manualBreakCount="1">
    <brk id="38" max="10" man="1"/>
  </rowBreaks>
  <colBreaks count="1" manualBreakCount="1">
    <brk id="11" max="1048575" man="1"/>
  </col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</sheetPr>
  <dimension ref="A1:AL291"/>
  <sheetViews>
    <sheetView topLeftCell="A37" zoomScaleNormal="100" zoomScaleSheetLayoutView="75" workbookViewId="0">
      <selection activeCell="A2" sqref="A2"/>
    </sheetView>
  </sheetViews>
  <sheetFormatPr defaultColWidth="8.85546875" defaultRowHeight="12.75" x14ac:dyDescent="0.2"/>
  <cols>
    <col min="1" max="1" width="14.85546875" style="4" customWidth="1"/>
    <col min="2" max="2" width="15.7109375" style="4" customWidth="1"/>
    <col min="3" max="3" width="27.28515625" style="4" customWidth="1"/>
    <col min="4" max="4" width="12.42578125" style="4" customWidth="1"/>
    <col min="5" max="7" width="15.7109375" style="4" customWidth="1"/>
    <col min="8" max="8" width="12.28515625" style="4" customWidth="1"/>
    <col min="9" max="9" width="13" style="4" customWidth="1"/>
    <col min="10" max="10" width="13.7109375" style="4" customWidth="1"/>
    <col min="11" max="11" width="15.7109375" style="4" customWidth="1"/>
    <col min="12" max="12" width="9.7109375" style="52" customWidth="1"/>
    <col min="13" max="13" width="10.140625" style="4" customWidth="1"/>
    <col min="14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ht="12.95" customHeight="1" x14ac:dyDescent="0.2">
      <c r="A1" s="338" t="s">
        <v>143</v>
      </c>
    </row>
    <row r="2" spans="1:38" s="2" customFormat="1" ht="15" customHeight="1" x14ac:dyDescent="0.2">
      <c r="A2" s="520" t="s">
        <v>144</v>
      </c>
      <c r="L2" s="28"/>
    </row>
    <row r="3" spans="1:38" s="2" customFormat="1" ht="12.95" customHeight="1" x14ac:dyDescent="0.2">
      <c r="A3" s="3"/>
      <c r="L3" s="28"/>
    </row>
    <row r="4" spans="1:38" s="2" customFormat="1" ht="12.95" customHeight="1" thickBot="1" x14ac:dyDescent="0.25">
      <c r="A4" s="64" t="s">
        <v>2</v>
      </c>
      <c r="C4" s="503" t="s">
        <v>4</v>
      </c>
      <c r="L4" s="28"/>
    </row>
    <row r="5" spans="1:38" ht="12.95" customHeight="1" x14ac:dyDescent="0.2">
      <c r="A5" s="65"/>
      <c r="B5" s="72"/>
      <c r="C5" s="67"/>
      <c r="D5" s="117"/>
      <c r="E5" s="118"/>
      <c r="F5" s="119" t="s">
        <v>33</v>
      </c>
      <c r="G5" s="118"/>
      <c r="H5" s="519" t="s">
        <v>34</v>
      </c>
      <c r="I5" s="118"/>
      <c r="J5" s="120"/>
      <c r="K5" s="69"/>
      <c r="L5" s="28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ht="12.95" customHeight="1" x14ac:dyDescent="0.2">
      <c r="A6" s="71"/>
      <c r="B6" s="100" t="s">
        <v>6</v>
      </c>
      <c r="C6" s="3"/>
      <c r="D6" s="175" t="s">
        <v>7</v>
      </c>
      <c r="E6" s="176" t="s">
        <v>35</v>
      </c>
      <c r="F6" s="175" t="s">
        <v>36</v>
      </c>
      <c r="G6" s="175" t="s">
        <v>37</v>
      </c>
      <c r="H6" s="175" t="s">
        <v>35</v>
      </c>
      <c r="I6" s="177" t="s">
        <v>38</v>
      </c>
      <c r="J6" s="178" t="s">
        <v>39</v>
      </c>
      <c r="K6" s="178"/>
      <c r="L6" s="28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12</v>
      </c>
      <c r="C7" s="6"/>
      <c r="D7" s="175"/>
      <c r="E7" s="176" t="s">
        <v>40</v>
      </c>
      <c r="F7" s="175" t="s">
        <v>41</v>
      </c>
      <c r="G7" s="175" t="s">
        <v>42</v>
      </c>
      <c r="H7" s="175" t="s">
        <v>43</v>
      </c>
      <c r="I7" s="177" t="s">
        <v>44</v>
      </c>
      <c r="J7" s="178" t="s">
        <v>13</v>
      </c>
      <c r="K7" s="178" t="s">
        <v>45</v>
      </c>
      <c r="L7" s="28"/>
      <c r="M7" s="3"/>
      <c r="N7" s="3"/>
      <c r="O7" s="3"/>
      <c r="P7" s="3"/>
      <c r="Q7" s="2"/>
      <c r="R7" s="2"/>
      <c r="S7" s="2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14</v>
      </c>
      <c r="C8" s="6"/>
      <c r="D8" s="175"/>
      <c r="E8" s="176" t="s">
        <v>46</v>
      </c>
      <c r="F8" s="175"/>
      <c r="G8" s="175" t="s">
        <v>47</v>
      </c>
      <c r="H8" s="175" t="s">
        <v>48</v>
      </c>
      <c r="I8" s="177"/>
      <c r="J8" s="178" t="s">
        <v>49</v>
      </c>
      <c r="K8" s="178"/>
      <c r="L8" s="5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15</v>
      </c>
      <c r="E9" s="507" t="s">
        <v>50</v>
      </c>
      <c r="F9" s="505" t="s">
        <v>51</v>
      </c>
      <c r="G9" s="505" t="s">
        <v>52</v>
      </c>
      <c r="H9" s="505" t="s">
        <v>53</v>
      </c>
      <c r="I9" s="509" t="s">
        <v>54</v>
      </c>
      <c r="J9" s="511" t="s">
        <v>16</v>
      </c>
      <c r="K9" s="511" t="s">
        <v>55</v>
      </c>
      <c r="L9" s="28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9"/>
      <c r="B10" s="19"/>
      <c r="C10" s="19"/>
      <c r="D10" s="506" t="s">
        <v>18</v>
      </c>
      <c r="E10" s="508" t="s">
        <v>56</v>
      </c>
      <c r="F10" s="506" t="s">
        <v>57</v>
      </c>
      <c r="G10" s="506" t="s">
        <v>58</v>
      </c>
      <c r="H10" s="506" t="s">
        <v>59</v>
      </c>
      <c r="I10" s="510" t="s">
        <v>59</v>
      </c>
      <c r="J10" s="512" t="s">
        <v>19</v>
      </c>
      <c r="K10" s="512"/>
      <c r="L10" s="28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50" customFormat="1" ht="12.95" customHeight="1" thickTop="1" x14ac:dyDescent="0.2">
      <c r="A11" s="161" t="s">
        <v>145</v>
      </c>
      <c r="B11" s="235"/>
      <c r="C11" s="236"/>
      <c r="D11" s="475"/>
      <c r="E11" s="428">
        <f>'C3-2006'!E72</f>
        <v>5449</v>
      </c>
      <c r="F11" s="476">
        <f>'C3-2006'!F72</f>
        <v>702136</v>
      </c>
      <c r="G11" s="476">
        <f>'C3-2006'!G72</f>
        <v>163771</v>
      </c>
      <c r="H11" s="476">
        <f>'C3-2006'!H72</f>
        <v>21471</v>
      </c>
      <c r="I11" s="476">
        <f>'C3-2006'!I72</f>
        <v>140310</v>
      </c>
      <c r="J11" s="336">
        <f>I11+H11+G11+F11+E11</f>
        <v>1033137</v>
      </c>
      <c r="K11" s="336">
        <f>J11+D11</f>
        <v>1033137</v>
      </c>
      <c r="L11" s="51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</row>
    <row r="12" spans="1:38" s="15" customFormat="1" ht="12.95" customHeight="1" x14ac:dyDescent="0.2">
      <c r="A12" s="260" t="s">
        <v>146</v>
      </c>
      <c r="B12" s="261"/>
      <c r="C12" s="261"/>
      <c r="D12" s="409"/>
      <c r="E12" s="424"/>
      <c r="F12" s="410"/>
      <c r="G12" s="410"/>
      <c r="H12" s="410"/>
      <c r="I12" s="410"/>
      <c r="J12" s="426"/>
      <c r="K12" s="426"/>
      <c r="L12" s="31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</row>
    <row r="13" spans="1:38" s="15" customFormat="1" ht="12.95" customHeight="1" x14ac:dyDescent="0.2">
      <c r="A13" s="162" t="s">
        <v>147</v>
      </c>
      <c r="B13" s="235"/>
      <c r="C13" s="235"/>
      <c r="D13" s="335"/>
      <c r="E13" s="420"/>
      <c r="F13" s="418"/>
      <c r="G13" s="418">
        <f>F58+H58+I58+G58</f>
        <v>74755</v>
      </c>
      <c r="H13" s="418"/>
      <c r="I13" s="418"/>
      <c r="J13" s="336">
        <f>I13+H13+G13+F13+E13</f>
        <v>74755</v>
      </c>
      <c r="K13" s="336">
        <f>J13+D13</f>
        <v>74755</v>
      </c>
      <c r="L13" s="31"/>
      <c r="M13" s="14">
        <f>K13+K15+K16</f>
        <v>79920</v>
      </c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</row>
    <row r="14" spans="1:38" s="15" customFormat="1" ht="12.95" customHeight="1" x14ac:dyDescent="0.2">
      <c r="A14" s="160" t="s">
        <v>148</v>
      </c>
      <c r="B14" s="233"/>
      <c r="C14" s="233"/>
      <c r="D14" s="409"/>
      <c r="E14" s="424"/>
      <c r="F14" s="410"/>
      <c r="G14" s="410"/>
      <c r="H14" s="410"/>
      <c r="I14" s="410"/>
      <c r="J14" s="426"/>
      <c r="K14" s="426"/>
      <c r="L14" s="31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</row>
    <row r="15" spans="1:38" s="15" customFormat="1" ht="12.95" customHeight="1" x14ac:dyDescent="0.2">
      <c r="A15" s="162" t="s">
        <v>149</v>
      </c>
      <c r="B15" s="235"/>
      <c r="C15" s="235"/>
      <c r="D15" s="335"/>
      <c r="E15" s="420"/>
      <c r="F15" s="418"/>
      <c r="G15" s="418">
        <f>F60</f>
        <v>922</v>
      </c>
      <c r="H15" s="418"/>
      <c r="I15" s="418"/>
      <c r="J15" s="336">
        <f>I15+H15+G15+F15+E15</f>
        <v>922</v>
      </c>
      <c r="K15" s="336">
        <f>J15+D15</f>
        <v>922</v>
      </c>
      <c r="L15" s="31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</row>
    <row r="16" spans="1:38" s="15" customFormat="1" ht="12.95" customHeight="1" x14ac:dyDescent="0.2">
      <c r="A16" s="160" t="s">
        <v>150</v>
      </c>
      <c r="B16" s="233"/>
      <c r="C16" s="233"/>
      <c r="D16" s="409"/>
      <c r="E16" s="424"/>
      <c r="F16" s="410"/>
      <c r="G16" s="410">
        <v>4243</v>
      </c>
      <c r="H16" s="410"/>
      <c r="I16" s="410"/>
      <c r="J16" s="426">
        <f>I16+H16+G16+F16+E16</f>
        <v>4243</v>
      </c>
      <c r="K16" s="426">
        <f>J16+D16</f>
        <v>4243</v>
      </c>
      <c r="L16" s="31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</row>
    <row r="17" spans="1:38" s="15" customFormat="1" ht="12.95" customHeight="1" x14ac:dyDescent="0.2">
      <c r="A17" s="161" t="s">
        <v>112</v>
      </c>
      <c r="B17" s="235"/>
      <c r="C17" s="235"/>
      <c r="D17" s="335"/>
      <c r="E17" s="420"/>
      <c r="F17" s="418"/>
      <c r="G17" s="418"/>
      <c r="H17" s="418"/>
      <c r="I17" s="418"/>
      <c r="J17" s="336"/>
      <c r="K17" s="336"/>
      <c r="L17" s="31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</row>
    <row r="18" spans="1:38" s="15" customFormat="1" ht="12.95" customHeight="1" x14ac:dyDescent="0.2">
      <c r="A18" s="160" t="s">
        <v>151</v>
      </c>
      <c r="B18" s="233"/>
      <c r="C18" s="234"/>
      <c r="D18" s="409"/>
      <c r="E18" s="424"/>
      <c r="F18" s="410"/>
      <c r="G18" s="410"/>
      <c r="H18" s="410"/>
      <c r="I18" s="410"/>
      <c r="J18" s="426"/>
      <c r="K18" s="426"/>
      <c r="L18" s="31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</row>
    <row r="19" spans="1:38" s="374" customFormat="1" ht="12.95" customHeight="1" x14ac:dyDescent="0.2">
      <c r="A19" s="160" t="s">
        <v>152</v>
      </c>
      <c r="B19" s="233"/>
      <c r="C19" s="233"/>
      <c r="D19" s="409"/>
      <c r="E19" s="424"/>
      <c r="F19" s="410"/>
      <c r="G19" s="410">
        <f>F64</f>
        <v>50921</v>
      </c>
      <c r="H19" s="410"/>
      <c r="I19" s="410"/>
      <c r="J19" s="426">
        <f>I19+H19+G19+F19+E19</f>
        <v>50921</v>
      </c>
      <c r="K19" s="426">
        <f>J19+D19</f>
        <v>50921</v>
      </c>
      <c r="L19" s="372"/>
      <c r="M19" s="373"/>
      <c r="N19" s="373"/>
      <c r="O19" s="373"/>
      <c r="P19" s="373"/>
      <c r="Q19" s="373"/>
      <c r="R19" s="373"/>
      <c r="S19" s="373"/>
      <c r="T19" s="373"/>
      <c r="U19" s="373"/>
      <c r="V19" s="373"/>
      <c r="W19" s="373"/>
      <c r="X19" s="373"/>
      <c r="Y19" s="373"/>
      <c r="Z19" s="373"/>
      <c r="AA19" s="373"/>
      <c r="AB19" s="373"/>
      <c r="AC19" s="373"/>
      <c r="AD19" s="373"/>
      <c r="AE19" s="373"/>
      <c r="AF19" s="373"/>
      <c r="AG19" s="373"/>
      <c r="AH19" s="373"/>
      <c r="AI19" s="373"/>
      <c r="AJ19" s="373"/>
      <c r="AK19" s="373"/>
      <c r="AL19" s="373"/>
    </row>
    <row r="20" spans="1:38" s="15" customFormat="1" ht="12.95" customHeight="1" x14ac:dyDescent="0.2">
      <c r="A20" s="162" t="s">
        <v>153</v>
      </c>
      <c r="B20" s="235"/>
      <c r="C20" s="235"/>
      <c r="D20" s="335"/>
      <c r="E20" s="420"/>
      <c r="F20" s="418"/>
      <c r="G20" s="418"/>
      <c r="H20" s="418"/>
      <c r="I20" s="418"/>
      <c r="J20" s="336"/>
      <c r="K20" s="336"/>
      <c r="L20" s="31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</row>
    <row r="21" spans="1:38" s="15" customFormat="1" ht="12.95" customHeight="1" x14ac:dyDescent="0.2">
      <c r="A21" s="162" t="s">
        <v>154</v>
      </c>
      <c r="B21" s="235"/>
      <c r="C21" s="235"/>
      <c r="D21" s="335"/>
      <c r="E21" s="420"/>
      <c r="F21" s="418"/>
      <c r="G21" s="418">
        <f>F66-H21</f>
        <v>52385</v>
      </c>
      <c r="H21" s="418">
        <v>11775</v>
      </c>
      <c r="I21" s="418"/>
      <c r="J21" s="336">
        <f>I21+H21+G21+F21+E21</f>
        <v>64160</v>
      </c>
      <c r="K21" s="336">
        <f>J21+D21</f>
        <v>64160</v>
      </c>
      <c r="L21" s="31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</row>
    <row r="22" spans="1:38" s="374" customFormat="1" ht="12.95" customHeight="1" x14ac:dyDescent="0.2">
      <c r="A22" s="686" t="s">
        <v>155</v>
      </c>
      <c r="B22" s="233"/>
      <c r="C22" s="234"/>
      <c r="D22" s="409"/>
      <c r="E22" s="424"/>
      <c r="F22" s="410"/>
      <c r="G22" s="410"/>
      <c r="H22" s="410"/>
      <c r="I22" s="410"/>
      <c r="J22" s="426"/>
      <c r="K22" s="426"/>
      <c r="L22" s="372"/>
      <c r="M22" s="373"/>
      <c r="N22" s="373"/>
      <c r="O22" s="373"/>
      <c r="P22" s="373"/>
      <c r="Q22" s="373"/>
      <c r="R22" s="373"/>
      <c r="S22" s="373"/>
      <c r="T22" s="373"/>
      <c r="U22" s="373"/>
      <c r="V22" s="373"/>
      <c r="W22" s="373"/>
      <c r="X22" s="373"/>
      <c r="Y22" s="373"/>
      <c r="Z22" s="373"/>
      <c r="AA22" s="373"/>
      <c r="AB22" s="373"/>
      <c r="AC22" s="373"/>
      <c r="AD22" s="373"/>
      <c r="AE22" s="373"/>
      <c r="AF22" s="373"/>
      <c r="AG22" s="373"/>
      <c r="AH22" s="373"/>
      <c r="AI22" s="373"/>
      <c r="AJ22" s="373"/>
      <c r="AK22" s="373"/>
      <c r="AL22" s="373"/>
    </row>
    <row r="23" spans="1:38" s="374" customFormat="1" ht="12.95" customHeight="1" x14ac:dyDescent="0.2">
      <c r="A23" s="686" t="s">
        <v>156</v>
      </c>
      <c r="B23" s="233"/>
      <c r="C23" s="234"/>
      <c r="D23" s="409"/>
      <c r="E23" s="424"/>
      <c r="F23" s="410"/>
      <c r="G23" s="410">
        <f>F68-H23</f>
        <v>25778</v>
      </c>
      <c r="H23" s="410">
        <v>1775</v>
      </c>
      <c r="I23" s="410"/>
      <c r="J23" s="426">
        <f>I23+H23+G23+F23+E23</f>
        <v>27553</v>
      </c>
      <c r="K23" s="426">
        <f>J23+D23</f>
        <v>27553</v>
      </c>
      <c r="L23" s="372"/>
      <c r="M23" s="373"/>
      <c r="N23" s="373"/>
      <c r="O23" s="373"/>
      <c r="P23" s="373"/>
      <c r="Q23" s="373"/>
      <c r="R23" s="373"/>
      <c r="S23" s="373"/>
      <c r="T23" s="373"/>
      <c r="U23" s="373"/>
      <c r="V23" s="373"/>
      <c r="W23" s="373"/>
      <c r="X23" s="373"/>
      <c r="Y23" s="373"/>
      <c r="Z23" s="373"/>
      <c r="AA23" s="373"/>
      <c r="AB23" s="373"/>
      <c r="AC23" s="373"/>
      <c r="AD23" s="373"/>
      <c r="AE23" s="373"/>
      <c r="AF23" s="373"/>
      <c r="AG23" s="373"/>
      <c r="AH23" s="373"/>
      <c r="AI23" s="373"/>
      <c r="AJ23" s="373"/>
      <c r="AK23" s="373"/>
      <c r="AL23" s="373"/>
    </row>
    <row r="24" spans="1:38" s="15" customFormat="1" ht="12.95" customHeight="1" x14ac:dyDescent="0.2">
      <c r="A24" s="162" t="s">
        <v>157</v>
      </c>
      <c r="B24" s="235"/>
      <c r="C24" s="235"/>
      <c r="D24" s="335"/>
      <c r="E24" s="420"/>
      <c r="F24" s="418"/>
      <c r="G24" s="418"/>
      <c r="H24" s="418"/>
      <c r="I24" s="418"/>
      <c r="J24" s="336"/>
      <c r="K24" s="336"/>
      <c r="L24" s="31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</row>
    <row r="25" spans="1:38" s="374" customFormat="1" ht="12.95" customHeight="1" x14ac:dyDescent="0.2">
      <c r="A25" s="158" t="s">
        <v>158</v>
      </c>
      <c r="B25" s="233"/>
      <c r="C25" s="234"/>
      <c r="D25" s="409"/>
      <c r="E25" s="424"/>
      <c r="F25" s="410"/>
      <c r="G25" s="410"/>
      <c r="H25" s="410"/>
      <c r="I25" s="410"/>
      <c r="J25" s="426"/>
      <c r="K25" s="426"/>
      <c r="L25" s="372"/>
      <c r="M25" s="373"/>
      <c r="N25" s="373"/>
      <c r="O25" s="373"/>
      <c r="P25" s="373"/>
      <c r="Q25" s="373"/>
      <c r="R25" s="373"/>
      <c r="S25" s="373"/>
      <c r="T25" s="373"/>
      <c r="U25" s="373"/>
      <c r="V25" s="373"/>
      <c r="W25" s="373"/>
      <c r="X25" s="373"/>
      <c r="Y25" s="373"/>
      <c r="Z25" s="373"/>
      <c r="AA25" s="373"/>
      <c r="AB25" s="373"/>
      <c r="AC25" s="373"/>
      <c r="AD25" s="373"/>
      <c r="AE25" s="373"/>
      <c r="AF25" s="373"/>
      <c r="AG25" s="373"/>
      <c r="AH25" s="373"/>
      <c r="AI25" s="373"/>
      <c r="AJ25" s="373"/>
      <c r="AK25" s="373"/>
      <c r="AL25" s="373"/>
    </row>
    <row r="26" spans="1:38" s="374" customFormat="1" ht="12.95" customHeight="1" x14ac:dyDescent="0.2">
      <c r="A26" s="158" t="s">
        <v>159</v>
      </c>
      <c r="B26" s="233"/>
      <c r="C26" s="234"/>
      <c r="D26" s="409"/>
      <c r="E26" s="424"/>
      <c r="F26" s="410"/>
      <c r="G26" s="410"/>
      <c r="H26" s="410"/>
      <c r="I26" s="410"/>
      <c r="J26" s="426"/>
      <c r="K26" s="426"/>
      <c r="L26" s="372"/>
      <c r="M26" s="373"/>
      <c r="N26" s="373"/>
      <c r="O26" s="373"/>
      <c r="P26" s="373"/>
      <c r="Q26" s="373"/>
      <c r="R26" s="373"/>
      <c r="S26" s="373"/>
      <c r="T26" s="373"/>
      <c r="U26" s="373"/>
      <c r="V26" s="373"/>
      <c r="W26" s="373"/>
      <c r="X26" s="373"/>
      <c r="Y26" s="373"/>
      <c r="Z26" s="373"/>
      <c r="AA26" s="373"/>
      <c r="AB26" s="373"/>
      <c r="AC26" s="373"/>
      <c r="AD26" s="373"/>
      <c r="AE26" s="373"/>
      <c r="AF26" s="373"/>
      <c r="AG26" s="373"/>
      <c r="AH26" s="373"/>
      <c r="AI26" s="373"/>
      <c r="AJ26" s="373"/>
      <c r="AK26" s="373"/>
      <c r="AL26" s="373"/>
    </row>
    <row r="27" spans="1:38" s="15" customFormat="1" ht="12.95" customHeight="1" x14ac:dyDescent="0.2">
      <c r="A27" s="162" t="s">
        <v>160</v>
      </c>
      <c r="B27" s="235"/>
      <c r="C27" s="236"/>
      <c r="D27" s="335"/>
      <c r="E27" s="420"/>
      <c r="F27" s="418">
        <f>G72</f>
        <v>134093</v>
      </c>
      <c r="G27" s="418"/>
      <c r="H27" s="418"/>
      <c r="I27" s="418"/>
      <c r="J27" s="336">
        <f>F27</f>
        <v>134093</v>
      </c>
      <c r="K27" s="336">
        <f>J27+D27</f>
        <v>134093</v>
      </c>
      <c r="L27" s="31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</row>
    <row r="28" spans="1:38" s="374" customFormat="1" ht="12.95" customHeight="1" x14ac:dyDescent="0.2">
      <c r="A28" s="160" t="s">
        <v>161</v>
      </c>
      <c r="B28" s="233"/>
      <c r="C28" s="234"/>
      <c r="D28" s="409"/>
      <c r="E28" s="424"/>
      <c r="F28" s="429">
        <f>G73</f>
        <v>27243</v>
      </c>
      <c r="G28" s="410"/>
      <c r="H28" s="410"/>
      <c r="I28" s="410"/>
      <c r="J28" s="426">
        <f>F28</f>
        <v>27243</v>
      </c>
      <c r="K28" s="426">
        <f>J28+D28</f>
        <v>27243</v>
      </c>
      <c r="L28" s="372"/>
      <c r="M28" s="373"/>
      <c r="N28" s="373"/>
      <c r="O28" s="373"/>
      <c r="P28" s="373"/>
      <c r="Q28" s="373"/>
      <c r="R28" s="373"/>
      <c r="S28" s="373"/>
      <c r="T28" s="373"/>
      <c r="U28" s="373"/>
      <c r="V28" s="373"/>
      <c r="W28" s="373"/>
      <c r="X28" s="373"/>
      <c r="Y28" s="373"/>
      <c r="Z28" s="373"/>
      <c r="AA28" s="373"/>
      <c r="AB28" s="373"/>
      <c r="AC28" s="373"/>
      <c r="AD28" s="373"/>
      <c r="AE28" s="373"/>
      <c r="AF28" s="373"/>
      <c r="AG28" s="373"/>
      <c r="AH28" s="373"/>
      <c r="AI28" s="373"/>
      <c r="AJ28" s="373"/>
      <c r="AK28" s="373"/>
      <c r="AL28" s="373"/>
    </row>
    <row r="29" spans="1:38" s="23" customFormat="1" ht="12.95" customHeight="1" x14ac:dyDescent="0.2">
      <c r="A29" s="281" t="s">
        <v>162</v>
      </c>
      <c r="B29" s="263"/>
      <c r="C29" s="263"/>
      <c r="D29" s="335"/>
      <c r="E29" s="420"/>
      <c r="F29" s="418"/>
      <c r="G29" s="418"/>
      <c r="H29" s="418"/>
      <c r="I29" s="418"/>
      <c r="J29" s="336"/>
      <c r="K29" s="336"/>
      <c r="L29" s="54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  <c r="AF29" s="22"/>
      <c r="AG29" s="22"/>
      <c r="AH29" s="22"/>
      <c r="AI29" s="22"/>
      <c r="AJ29" s="22"/>
      <c r="AK29" s="22"/>
      <c r="AL29" s="22"/>
    </row>
    <row r="30" spans="1:38" s="374" customFormat="1" ht="12.95" customHeight="1" x14ac:dyDescent="0.2">
      <c r="A30" s="160" t="s">
        <v>163</v>
      </c>
      <c r="B30" s="261"/>
      <c r="C30" s="261"/>
      <c r="D30" s="409"/>
      <c r="E30" s="424"/>
      <c r="F30" s="410"/>
      <c r="G30" s="410"/>
      <c r="H30" s="410">
        <f>J75</f>
        <v>16662</v>
      </c>
      <c r="I30" s="410"/>
      <c r="J30" s="426">
        <f>SUM(E30:I30)</f>
        <v>16662</v>
      </c>
      <c r="K30" s="426">
        <f>J30+D30</f>
        <v>16662</v>
      </c>
      <c r="L30" s="372">
        <f>K30-K75</f>
        <v>0</v>
      </c>
      <c r="M30" s="373"/>
      <c r="N30" s="373"/>
      <c r="O30" s="373"/>
      <c r="P30" s="373"/>
      <c r="Q30" s="373"/>
      <c r="R30" s="373"/>
      <c r="S30" s="373"/>
      <c r="T30" s="373"/>
      <c r="U30" s="373"/>
      <c r="V30" s="373"/>
      <c r="W30" s="373"/>
      <c r="X30" s="373"/>
      <c r="Y30" s="373"/>
      <c r="Z30" s="373"/>
      <c r="AA30" s="373"/>
      <c r="AB30" s="373"/>
      <c r="AC30" s="373"/>
      <c r="AD30" s="373"/>
      <c r="AE30" s="373"/>
      <c r="AF30" s="373"/>
      <c r="AG30" s="373"/>
      <c r="AH30" s="373"/>
      <c r="AI30" s="373"/>
      <c r="AJ30" s="373"/>
      <c r="AK30" s="373"/>
      <c r="AL30" s="373"/>
    </row>
    <row r="31" spans="1:38" s="15" customFormat="1" ht="12.95" customHeight="1" x14ac:dyDescent="0.2">
      <c r="A31" s="162" t="s">
        <v>164</v>
      </c>
      <c r="B31" s="235"/>
      <c r="C31" s="235"/>
      <c r="D31" s="337"/>
      <c r="E31" s="421"/>
      <c r="F31" s="480">
        <v>13329</v>
      </c>
      <c r="G31" s="415"/>
      <c r="H31" s="415">
        <v>150</v>
      </c>
      <c r="I31" s="415">
        <f>3115+68</f>
        <v>3183</v>
      </c>
      <c r="J31" s="336">
        <f>SUM(E31:I31)</f>
        <v>16662</v>
      </c>
      <c r="K31" s="425">
        <f>J31+D31</f>
        <v>16662</v>
      </c>
      <c r="L31" s="31">
        <f>K31-K76</f>
        <v>0</v>
      </c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1:38" s="374" customFormat="1" ht="12.95" customHeight="1" x14ac:dyDescent="0.2">
      <c r="A32" s="160" t="s">
        <v>165</v>
      </c>
      <c r="B32" s="233"/>
      <c r="C32" s="233"/>
      <c r="D32" s="409">
        <f>1420+267</f>
        <v>1687</v>
      </c>
      <c r="E32" s="424"/>
      <c r="F32" s="410"/>
      <c r="G32" s="410">
        <f>3120+85</f>
        <v>3205</v>
      </c>
      <c r="H32" s="410"/>
      <c r="I32" s="410"/>
      <c r="J32" s="426">
        <f>G32+I32+F32+E32</f>
        <v>3205</v>
      </c>
      <c r="K32" s="426">
        <f>J32+D32</f>
        <v>4892</v>
      </c>
      <c r="L32" s="372">
        <f>K32-K77</f>
        <v>0</v>
      </c>
      <c r="M32" s="373"/>
      <c r="N32" s="373"/>
      <c r="O32" s="373"/>
      <c r="P32" s="373"/>
      <c r="Q32" s="373"/>
      <c r="R32" s="373"/>
      <c r="S32" s="373"/>
      <c r="T32" s="373"/>
      <c r="U32" s="373"/>
      <c r="V32" s="373"/>
      <c r="W32" s="373"/>
      <c r="X32" s="373"/>
      <c r="Y32" s="373"/>
      <c r="Z32" s="373"/>
      <c r="AA32" s="373"/>
      <c r="AB32" s="373"/>
      <c r="AC32" s="373"/>
      <c r="AD32" s="373"/>
      <c r="AE32" s="373"/>
      <c r="AF32" s="373"/>
      <c r="AG32" s="373"/>
      <c r="AH32" s="373"/>
      <c r="AI32" s="373"/>
      <c r="AJ32" s="373"/>
      <c r="AK32" s="373"/>
      <c r="AL32" s="373"/>
    </row>
    <row r="33" spans="1:38" s="15" customFormat="1" ht="12.95" customHeight="1" x14ac:dyDescent="0.2">
      <c r="A33" s="162" t="s">
        <v>166</v>
      </c>
      <c r="B33" s="263"/>
      <c r="C33" s="263"/>
      <c r="D33" s="336"/>
      <c r="E33" s="421"/>
      <c r="F33" s="480"/>
      <c r="G33" s="423"/>
      <c r="H33" s="423"/>
      <c r="I33" s="423"/>
      <c r="J33" s="425"/>
      <c r="K33" s="425"/>
      <c r="L33" s="31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</row>
    <row r="34" spans="1:38" s="377" customFormat="1" ht="12.95" customHeight="1" x14ac:dyDescent="0.2">
      <c r="A34" s="160" t="s">
        <v>167</v>
      </c>
      <c r="B34" s="240"/>
      <c r="C34" s="240"/>
      <c r="D34" s="409"/>
      <c r="E34" s="424">
        <f>998+4264+2230</f>
        <v>7492</v>
      </c>
      <c r="F34" s="410"/>
      <c r="G34" s="410"/>
      <c r="H34" s="410"/>
      <c r="I34" s="410"/>
      <c r="J34" s="426">
        <f>SUM(E34:I34)</f>
        <v>7492</v>
      </c>
      <c r="K34" s="426">
        <f>J34+D34</f>
        <v>7492</v>
      </c>
      <c r="L34" s="375">
        <f>K34-K79</f>
        <v>0</v>
      </c>
      <c r="M34" s="376"/>
      <c r="N34" s="376"/>
      <c r="O34" s="376"/>
      <c r="P34" s="376"/>
      <c r="Q34" s="376"/>
      <c r="R34" s="376"/>
      <c r="S34" s="376"/>
      <c r="T34" s="376"/>
      <c r="U34" s="376"/>
      <c r="V34" s="376"/>
      <c r="W34" s="376"/>
      <c r="X34" s="376"/>
      <c r="Y34" s="376"/>
      <c r="Z34" s="376"/>
      <c r="AA34" s="376"/>
      <c r="AB34" s="376"/>
      <c r="AC34" s="376"/>
      <c r="AD34" s="376"/>
      <c r="AE34" s="376"/>
      <c r="AF34" s="376"/>
      <c r="AG34" s="376"/>
      <c r="AH34" s="376"/>
      <c r="AI34" s="376"/>
      <c r="AJ34" s="376"/>
      <c r="AK34" s="376"/>
      <c r="AL34" s="376"/>
    </row>
    <row r="35" spans="1:38" s="50" customFormat="1" ht="12.95" customHeight="1" x14ac:dyDescent="0.2">
      <c r="A35" s="162" t="s">
        <v>168</v>
      </c>
      <c r="B35" s="235"/>
      <c r="C35" s="235"/>
      <c r="D35" s="336">
        <v>4794</v>
      </c>
      <c r="E35" s="482"/>
      <c r="F35" s="480">
        <v>21189</v>
      </c>
      <c r="G35" s="415"/>
      <c r="H35" s="415"/>
      <c r="I35" s="415"/>
      <c r="J35" s="336">
        <f>I35+H35+G35+F35+E35</f>
        <v>21189</v>
      </c>
      <c r="K35" s="336">
        <f>J35+D35</f>
        <v>25983</v>
      </c>
      <c r="L35" s="51">
        <f>K35-K80</f>
        <v>0</v>
      </c>
      <c r="M35" s="49"/>
      <c r="N35" s="49"/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</row>
    <row r="36" spans="1:38" s="374" customFormat="1" ht="12.95" customHeight="1" x14ac:dyDescent="0.2">
      <c r="A36" s="160" t="s">
        <v>169</v>
      </c>
      <c r="B36" s="233"/>
      <c r="C36" s="233"/>
      <c r="D36" s="409"/>
      <c r="E36" s="424"/>
      <c r="F36" s="410">
        <v>277</v>
      </c>
      <c r="G36" s="410">
        <f>935+242</f>
        <v>1177</v>
      </c>
      <c r="H36" s="410"/>
      <c r="I36" s="410">
        <v>175</v>
      </c>
      <c r="J36" s="426">
        <f>SUM(E36:I36)</f>
        <v>1629</v>
      </c>
      <c r="K36" s="426">
        <f>J36+D36</f>
        <v>1629</v>
      </c>
      <c r="L36" s="372">
        <f>K36-K81</f>
        <v>0</v>
      </c>
      <c r="M36" s="373"/>
      <c r="N36" s="373"/>
      <c r="O36" s="373"/>
      <c r="P36" s="373"/>
      <c r="Q36" s="373"/>
      <c r="R36" s="373"/>
      <c r="S36" s="373"/>
      <c r="T36" s="373"/>
      <c r="U36" s="373"/>
      <c r="V36" s="373"/>
      <c r="W36" s="373"/>
      <c r="X36" s="373"/>
      <c r="Y36" s="373"/>
      <c r="Z36" s="373"/>
      <c r="AA36" s="373"/>
      <c r="AB36" s="373"/>
      <c r="AC36" s="373"/>
      <c r="AD36" s="373"/>
      <c r="AE36" s="373"/>
      <c r="AF36" s="373"/>
      <c r="AG36" s="373"/>
      <c r="AH36" s="373"/>
      <c r="AI36" s="373"/>
      <c r="AJ36" s="373"/>
      <c r="AK36" s="373"/>
      <c r="AL36" s="373"/>
    </row>
    <row r="37" spans="1:38" s="15" customFormat="1" ht="12.95" customHeight="1" x14ac:dyDescent="0.2">
      <c r="A37" s="162" t="s">
        <v>170</v>
      </c>
      <c r="B37" s="235"/>
      <c r="C37" s="235"/>
      <c r="D37" s="336">
        <f>764+6397</f>
        <v>7161</v>
      </c>
      <c r="E37" s="421"/>
      <c r="F37" s="415"/>
      <c r="G37" s="415"/>
      <c r="H37" s="415"/>
      <c r="I37" s="415"/>
      <c r="J37" s="336"/>
      <c r="K37" s="336">
        <f>D37</f>
        <v>7161</v>
      </c>
      <c r="L37" s="31">
        <f>K37-K82</f>
        <v>0</v>
      </c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</row>
    <row r="38" spans="1:38" s="373" customFormat="1" ht="12.95" customHeight="1" x14ac:dyDescent="0.2">
      <c r="A38" s="1039" t="s">
        <v>171</v>
      </c>
      <c r="B38" s="1040"/>
      <c r="C38" s="1040"/>
      <c r="D38" s="409"/>
      <c r="E38" s="424"/>
      <c r="F38" s="410">
        <f>1358+11514</f>
        <v>12872</v>
      </c>
      <c r="G38" s="410">
        <f>2149+9599</f>
        <v>11748</v>
      </c>
      <c r="H38" s="410"/>
      <c r="I38" s="410">
        <f>2236+2</f>
        <v>2238</v>
      </c>
      <c r="J38" s="426">
        <f>SUM(E38:I38)</f>
        <v>26858</v>
      </c>
      <c r="K38" s="426">
        <f>J38+D38</f>
        <v>26858</v>
      </c>
      <c r="L38" s="372">
        <f>K38-K83</f>
        <v>0</v>
      </c>
    </row>
    <row r="39" spans="1:38" s="373" customFormat="1" ht="12.95" customHeight="1" thickBot="1" x14ac:dyDescent="0.25">
      <c r="A39" s="1042" t="s">
        <v>172</v>
      </c>
      <c r="B39" s="1043"/>
      <c r="C39" s="1044"/>
      <c r="D39" s="430">
        <v>1459</v>
      </c>
      <c r="E39" s="484">
        <v>355</v>
      </c>
      <c r="F39" s="485">
        <v>1797</v>
      </c>
      <c r="G39" s="431"/>
      <c r="H39" s="431"/>
      <c r="I39" s="431">
        <v>1361</v>
      </c>
      <c r="J39" s="430">
        <f>E39+F39+G39+H39+I39</f>
        <v>3513</v>
      </c>
      <c r="K39" s="432">
        <f>J39+D39</f>
        <v>4972</v>
      </c>
      <c r="L39" s="372"/>
    </row>
    <row r="40" spans="1:38" ht="7.5" customHeight="1" x14ac:dyDescent="0.2">
      <c r="D40" s="433"/>
      <c r="E40" s="433"/>
      <c r="F40" s="433"/>
      <c r="G40" s="469"/>
      <c r="H40" s="433"/>
      <c r="I40" s="433"/>
      <c r="J40" s="433"/>
      <c r="K40" s="433"/>
    </row>
    <row r="41" spans="1:38" s="52" customFormat="1" ht="12.95" customHeight="1" x14ac:dyDescent="0.2">
      <c r="A41" s="680" t="s">
        <v>173</v>
      </c>
      <c r="B41" s="679"/>
      <c r="C41" s="679"/>
      <c r="D41" s="679"/>
      <c r="E41" s="679"/>
      <c r="F41" s="500"/>
      <c r="G41" s="500"/>
      <c r="H41" s="500"/>
      <c r="I41" s="500"/>
      <c r="J41" s="500"/>
      <c r="K41" s="500"/>
      <c r="L41" s="28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  <c r="Z41" s="28"/>
      <c r="AA41" s="28"/>
      <c r="AB41" s="28"/>
      <c r="AC41" s="28"/>
      <c r="AD41" s="28"/>
      <c r="AE41" s="28"/>
      <c r="AF41" s="28"/>
      <c r="AG41" s="28"/>
      <c r="AH41" s="28"/>
      <c r="AI41" s="28"/>
      <c r="AJ41" s="28"/>
      <c r="AK41" s="28"/>
      <c r="AL41" s="28"/>
    </row>
    <row r="42" spans="1:38" s="52" customFormat="1" ht="12.95" customHeight="1" x14ac:dyDescent="0.2">
      <c r="A42" s="680" t="s">
        <v>174</v>
      </c>
      <c r="B42" s="679"/>
      <c r="C42" s="679"/>
      <c r="D42" s="679"/>
      <c r="E42" s="679"/>
      <c r="F42" s="517"/>
      <c r="G42" s="517"/>
      <c r="H42" s="517"/>
      <c r="I42" s="517"/>
      <c r="J42" s="517"/>
      <c r="K42" s="517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28"/>
      <c r="AB42" s="28"/>
      <c r="AC42" s="28"/>
      <c r="AD42" s="28"/>
      <c r="AE42" s="28"/>
      <c r="AF42" s="28"/>
      <c r="AG42" s="28"/>
      <c r="AH42" s="28"/>
      <c r="AI42" s="28"/>
      <c r="AJ42" s="28"/>
      <c r="AK42" s="28"/>
      <c r="AL42" s="28"/>
    </row>
    <row r="43" spans="1:38" s="52" customFormat="1" ht="12.95" customHeight="1" x14ac:dyDescent="0.2">
      <c r="A43" s="680" t="s">
        <v>175</v>
      </c>
      <c r="B43" s="679"/>
      <c r="C43" s="679"/>
      <c r="D43" s="679"/>
      <c r="E43" s="679"/>
      <c r="F43" s="517"/>
      <c r="G43" s="517"/>
      <c r="H43" s="517"/>
      <c r="I43" s="517"/>
      <c r="J43" s="517"/>
      <c r="K43" s="517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28"/>
      <c r="AB43" s="28"/>
      <c r="AC43" s="28"/>
      <c r="AD43" s="28"/>
      <c r="AE43" s="28"/>
      <c r="AF43" s="28"/>
      <c r="AG43" s="28"/>
      <c r="AH43" s="28"/>
      <c r="AI43" s="28"/>
      <c r="AJ43" s="28"/>
      <c r="AK43" s="28"/>
      <c r="AL43" s="28"/>
    </row>
    <row r="44" spans="1:38" s="52" customFormat="1" ht="12.95" customHeight="1" x14ac:dyDescent="0.2">
      <c r="A44" s="680" t="s">
        <v>176</v>
      </c>
      <c r="B44" s="679"/>
      <c r="C44" s="679"/>
      <c r="D44" s="679"/>
      <c r="E44" s="679"/>
      <c r="F44" s="517"/>
      <c r="G44" s="517"/>
      <c r="H44" s="517"/>
      <c r="I44" s="517"/>
      <c r="J44" s="517"/>
      <c r="K44" s="517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28"/>
      <c r="AB44" s="28"/>
      <c r="AC44" s="28"/>
      <c r="AD44" s="28"/>
      <c r="AE44" s="28"/>
      <c r="AF44" s="28"/>
      <c r="AG44" s="28"/>
      <c r="AH44" s="28"/>
      <c r="AI44" s="28"/>
      <c r="AJ44" s="28"/>
      <c r="AK44" s="28"/>
      <c r="AL44" s="28"/>
    </row>
    <row r="45" spans="1:38" s="52" customFormat="1" ht="12.95" customHeight="1" x14ac:dyDescent="0.2">
      <c r="A45" s="680" t="s">
        <v>177</v>
      </c>
      <c r="B45" s="679"/>
      <c r="C45" s="679"/>
      <c r="D45" s="679"/>
      <c r="E45" s="679"/>
      <c r="F45" s="517"/>
      <c r="G45" s="517"/>
      <c r="H45" s="517"/>
      <c r="I45" s="517"/>
      <c r="J45" s="517"/>
      <c r="K45" s="517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28"/>
      <c r="AB45" s="28"/>
      <c r="AC45" s="28"/>
      <c r="AD45" s="28"/>
      <c r="AE45" s="28"/>
      <c r="AF45" s="28"/>
      <c r="AG45" s="28"/>
      <c r="AH45" s="28"/>
      <c r="AI45" s="28"/>
      <c r="AJ45" s="28"/>
      <c r="AK45" s="28"/>
      <c r="AL45" s="28"/>
    </row>
    <row r="46" spans="1:38" ht="12.95" customHeight="1" x14ac:dyDescent="0.2">
      <c r="A46" s="405" t="s">
        <v>178</v>
      </c>
      <c r="B46" s="404"/>
      <c r="C46" s="404"/>
      <c r="D46" s="404"/>
      <c r="E46" s="404"/>
      <c r="F46" s="32"/>
      <c r="G46" s="32"/>
      <c r="H46" s="32"/>
      <c r="I46" s="32"/>
      <c r="J46" s="32"/>
      <c r="K46" s="32"/>
      <c r="L46" s="28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ht="15" customHeight="1" x14ac:dyDescent="0.2">
      <c r="A47" s="520" t="s">
        <v>179</v>
      </c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8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ht="12.95" customHeight="1" x14ac:dyDescent="0.2">
      <c r="A48" s="3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8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ht="12.95" customHeight="1" thickBot="1" x14ac:dyDescent="0.25">
      <c r="A49" s="74" t="s">
        <v>3</v>
      </c>
      <c r="B49" s="74"/>
      <c r="C49" s="530" t="s">
        <v>5</v>
      </c>
      <c r="D49" s="21"/>
      <c r="E49" s="21"/>
      <c r="F49" s="21"/>
      <c r="G49" s="21"/>
      <c r="H49" s="21"/>
      <c r="I49" s="21"/>
      <c r="J49" s="21"/>
      <c r="K49" s="21"/>
      <c r="L49" s="28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ht="12.95" customHeight="1" x14ac:dyDescent="0.2">
      <c r="A50" s="75"/>
      <c r="B50" s="76"/>
      <c r="C50" s="77"/>
      <c r="D50" s="121"/>
      <c r="E50" s="121"/>
      <c r="F50" s="122" t="s">
        <v>33</v>
      </c>
      <c r="G50" s="121"/>
      <c r="H50" s="548" t="s">
        <v>34</v>
      </c>
      <c r="I50" s="121"/>
      <c r="J50" s="123"/>
      <c r="K50" s="78"/>
      <c r="L50" s="28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ht="12.95" customHeight="1" x14ac:dyDescent="0.2">
      <c r="A51" s="79"/>
      <c r="B51" s="29" t="s">
        <v>6</v>
      </c>
      <c r="C51" s="24"/>
      <c r="D51" s="182" t="s">
        <v>7</v>
      </c>
      <c r="E51" s="183" t="s">
        <v>35</v>
      </c>
      <c r="F51" s="182" t="s">
        <v>36</v>
      </c>
      <c r="G51" s="182" t="s">
        <v>37</v>
      </c>
      <c r="H51" s="182" t="s">
        <v>35</v>
      </c>
      <c r="I51" s="177" t="s">
        <v>38</v>
      </c>
      <c r="J51" s="184" t="s">
        <v>39</v>
      </c>
      <c r="K51" s="184"/>
      <c r="L51" s="28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ht="12.95" customHeight="1" x14ac:dyDescent="0.2">
      <c r="A52" s="79"/>
      <c r="B52" s="492" t="s">
        <v>12</v>
      </c>
      <c r="C52" s="24"/>
      <c r="D52" s="182"/>
      <c r="E52" s="183" t="s">
        <v>40</v>
      </c>
      <c r="F52" s="182" t="s">
        <v>41</v>
      </c>
      <c r="G52" s="182" t="s">
        <v>42</v>
      </c>
      <c r="H52" s="182" t="s">
        <v>43</v>
      </c>
      <c r="I52" s="177" t="s">
        <v>44</v>
      </c>
      <c r="J52" s="184" t="s">
        <v>13</v>
      </c>
      <c r="K52" s="184" t="s">
        <v>45</v>
      </c>
      <c r="L52" s="28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ht="12.95" customHeight="1" x14ac:dyDescent="0.2">
      <c r="A53" s="79"/>
      <c r="B53" s="492" t="s">
        <v>14</v>
      </c>
      <c r="C53" s="24"/>
      <c r="D53" s="182"/>
      <c r="E53" s="183" t="s">
        <v>46</v>
      </c>
      <c r="F53" s="182"/>
      <c r="G53" s="182" t="s">
        <v>47</v>
      </c>
      <c r="H53" s="182" t="s">
        <v>48</v>
      </c>
      <c r="I53" s="177"/>
      <c r="J53" s="184" t="s">
        <v>49</v>
      </c>
      <c r="K53" s="184"/>
      <c r="L53" s="28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ht="12.95" customHeight="1" x14ac:dyDescent="0.2">
      <c r="A54" s="79"/>
      <c r="B54" s="25"/>
      <c r="C54" s="24"/>
      <c r="D54" s="531" t="s">
        <v>15</v>
      </c>
      <c r="E54" s="532" t="s">
        <v>50</v>
      </c>
      <c r="F54" s="531" t="s">
        <v>51</v>
      </c>
      <c r="G54" s="531" t="s">
        <v>52</v>
      </c>
      <c r="H54" s="531" t="s">
        <v>53</v>
      </c>
      <c r="I54" s="509" t="s">
        <v>54</v>
      </c>
      <c r="J54" s="498" t="s">
        <v>16</v>
      </c>
      <c r="K54" s="498" t="s">
        <v>55</v>
      </c>
      <c r="L54" s="28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ht="12.95" customHeight="1" thickBot="1" x14ac:dyDescent="0.25">
      <c r="A55" s="80"/>
      <c r="B55" s="26"/>
      <c r="C55" s="27"/>
      <c r="D55" s="533" t="s">
        <v>18</v>
      </c>
      <c r="E55" s="534" t="s">
        <v>56</v>
      </c>
      <c r="F55" s="533" t="s">
        <v>57</v>
      </c>
      <c r="G55" s="533" t="s">
        <v>58</v>
      </c>
      <c r="H55" s="533" t="s">
        <v>59</v>
      </c>
      <c r="I55" s="510" t="s">
        <v>59</v>
      </c>
      <c r="J55" s="535" t="s">
        <v>19</v>
      </c>
      <c r="K55" s="535"/>
      <c r="L55" s="28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ht="12.95" customHeight="1" thickTop="1" x14ac:dyDescent="0.2">
      <c r="A56" s="257" t="s">
        <v>180</v>
      </c>
      <c r="B56" s="258"/>
      <c r="C56" s="259"/>
      <c r="D56" s="434"/>
      <c r="E56" s="435"/>
      <c r="F56" s="434"/>
      <c r="G56" s="434"/>
      <c r="H56" s="434"/>
      <c r="I56" s="434"/>
      <c r="J56" s="215"/>
      <c r="K56" s="215"/>
      <c r="L56" s="28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ht="12.95" customHeight="1" x14ac:dyDescent="0.2">
      <c r="A57" s="158" t="s">
        <v>146</v>
      </c>
      <c r="B57" s="233"/>
      <c r="C57" s="234"/>
      <c r="D57" s="436"/>
      <c r="E57" s="424"/>
      <c r="F57" s="429"/>
      <c r="G57" s="410"/>
      <c r="H57" s="410"/>
      <c r="I57" s="410"/>
      <c r="J57" s="426"/>
      <c r="K57" s="426"/>
      <c r="L57" s="28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s="15" customFormat="1" ht="12.95" customHeight="1" x14ac:dyDescent="0.2">
      <c r="A58" s="162" t="s">
        <v>147</v>
      </c>
      <c r="B58" s="235"/>
      <c r="C58" s="236"/>
      <c r="D58" s="437"/>
      <c r="E58" s="421"/>
      <c r="F58" s="423">
        <v>46752</v>
      </c>
      <c r="G58" s="423">
        <v>35</v>
      </c>
      <c r="H58" s="423">
        <v>3547</v>
      </c>
      <c r="I58" s="423">
        <v>24421</v>
      </c>
      <c r="J58" s="336">
        <f>I58+H58+G58+F58+E58</f>
        <v>74755</v>
      </c>
      <c r="K58" s="336">
        <f>J58+D58</f>
        <v>74755</v>
      </c>
      <c r="L58" s="31">
        <f>K13+K15+K16-K58-K60-K61</f>
        <v>0</v>
      </c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</row>
    <row r="59" spans="1:38" ht="12.95" customHeight="1" x14ac:dyDescent="0.2">
      <c r="A59" s="160" t="s">
        <v>148</v>
      </c>
      <c r="B59" s="233"/>
      <c r="C59" s="234"/>
      <c r="D59" s="436"/>
      <c r="E59" s="424"/>
      <c r="F59" s="429"/>
      <c r="G59" s="410"/>
      <c r="H59" s="410"/>
      <c r="I59" s="410"/>
      <c r="J59" s="426"/>
      <c r="K59" s="426"/>
      <c r="L59" s="28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s="15" customFormat="1" ht="12.95" customHeight="1" x14ac:dyDescent="0.2">
      <c r="A60" s="162" t="s">
        <v>149</v>
      </c>
      <c r="B60" s="235"/>
      <c r="C60" s="236"/>
      <c r="D60" s="437"/>
      <c r="E60" s="421"/>
      <c r="F60" s="423">
        <v>922</v>
      </c>
      <c r="G60" s="423"/>
      <c r="H60" s="423"/>
      <c r="I60" s="423"/>
      <c r="J60" s="336">
        <f>I60+H60+G60+F60+E60</f>
        <v>922</v>
      </c>
      <c r="K60" s="336">
        <f>J60+D60</f>
        <v>922</v>
      </c>
      <c r="L60" s="31"/>
      <c r="M60" s="18" t="s">
        <v>100</v>
      </c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</row>
    <row r="61" spans="1:38" ht="12.95" customHeight="1" x14ac:dyDescent="0.2">
      <c r="A61" s="160" t="s">
        <v>150</v>
      </c>
      <c r="B61" s="233"/>
      <c r="C61" s="234"/>
      <c r="D61" s="436"/>
      <c r="E61" s="424"/>
      <c r="F61" s="429">
        <v>4243</v>
      </c>
      <c r="G61" s="410"/>
      <c r="H61" s="410"/>
      <c r="I61" s="410"/>
      <c r="J61" s="426">
        <f>I61+H61+G61+F61+E61</f>
        <v>4243</v>
      </c>
      <c r="K61" s="426">
        <f>J61+D61</f>
        <v>4243</v>
      </c>
      <c r="L61" s="28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</row>
    <row r="62" spans="1:38" ht="12.95" customHeight="1" x14ac:dyDescent="0.2">
      <c r="A62" s="161" t="s">
        <v>112</v>
      </c>
      <c r="B62" s="235"/>
      <c r="C62" s="236"/>
      <c r="D62" s="437"/>
      <c r="E62" s="421"/>
      <c r="F62" s="423"/>
      <c r="G62" s="423"/>
      <c r="H62" s="423"/>
      <c r="I62" s="423"/>
      <c r="J62" s="336"/>
      <c r="K62" s="336"/>
      <c r="L62" s="28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</row>
    <row r="63" spans="1:38" s="374" customFormat="1" ht="12.95" customHeight="1" x14ac:dyDescent="0.2">
      <c r="A63" s="286" t="s">
        <v>181</v>
      </c>
      <c r="B63" s="378"/>
      <c r="C63" s="379"/>
      <c r="D63" s="436"/>
      <c r="E63" s="424"/>
      <c r="F63" s="429"/>
      <c r="G63" s="410"/>
      <c r="H63" s="410"/>
      <c r="I63" s="410"/>
      <c r="J63" s="426"/>
      <c r="K63" s="426"/>
      <c r="L63" s="372"/>
      <c r="M63" s="373"/>
      <c r="N63" s="373"/>
      <c r="O63" s="373"/>
      <c r="P63" s="373"/>
      <c r="Q63" s="373"/>
      <c r="R63" s="373"/>
      <c r="S63" s="373"/>
      <c r="T63" s="373"/>
      <c r="U63" s="373"/>
      <c r="V63" s="373"/>
      <c r="W63" s="373"/>
      <c r="X63" s="373"/>
      <c r="Y63" s="373"/>
      <c r="Z63" s="373"/>
      <c r="AA63" s="373"/>
      <c r="AB63" s="373"/>
      <c r="AC63" s="373"/>
      <c r="AD63" s="373"/>
      <c r="AE63" s="373"/>
      <c r="AF63" s="373"/>
      <c r="AG63" s="373"/>
      <c r="AH63" s="373"/>
      <c r="AI63" s="373"/>
      <c r="AJ63" s="373"/>
      <c r="AK63" s="373"/>
      <c r="AL63" s="373"/>
    </row>
    <row r="64" spans="1:38" s="374" customFormat="1" ht="12.95" customHeight="1" x14ac:dyDescent="0.2">
      <c r="A64" s="286" t="s">
        <v>182</v>
      </c>
      <c r="B64" s="378"/>
      <c r="C64" s="379"/>
      <c r="D64" s="436"/>
      <c r="E64" s="424"/>
      <c r="F64" s="429">
        <f>'C3-2006'!F14</f>
        <v>50921</v>
      </c>
      <c r="G64" s="410"/>
      <c r="H64" s="410"/>
      <c r="I64" s="410"/>
      <c r="J64" s="426">
        <f>I64+H64+G64+F64+E64</f>
        <v>50921</v>
      </c>
      <c r="K64" s="426">
        <f>J64+D64</f>
        <v>50921</v>
      </c>
      <c r="L64" s="372"/>
      <c r="M64" s="373"/>
      <c r="N64" s="373"/>
      <c r="O64" s="373"/>
      <c r="P64" s="373"/>
      <c r="Q64" s="373"/>
      <c r="R64" s="373"/>
      <c r="S64" s="373"/>
      <c r="T64" s="373"/>
      <c r="U64" s="373"/>
      <c r="V64" s="373"/>
      <c r="W64" s="373"/>
      <c r="X64" s="373"/>
      <c r="Y64" s="373"/>
      <c r="Z64" s="373"/>
      <c r="AA64" s="373"/>
      <c r="AB64" s="373"/>
      <c r="AC64" s="373"/>
      <c r="AD64" s="373"/>
      <c r="AE64" s="373"/>
      <c r="AF64" s="373"/>
      <c r="AG64" s="373"/>
      <c r="AH64" s="373"/>
      <c r="AI64" s="373"/>
      <c r="AJ64" s="373"/>
      <c r="AK64" s="373"/>
      <c r="AL64" s="373"/>
    </row>
    <row r="65" spans="1:38" s="15" customFormat="1" ht="12.95" customHeight="1" x14ac:dyDescent="0.2">
      <c r="A65" s="162" t="s">
        <v>183</v>
      </c>
      <c r="B65" s="235"/>
      <c r="C65" s="236"/>
      <c r="D65" s="437"/>
      <c r="E65" s="421"/>
      <c r="F65" s="423"/>
      <c r="G65" s="423"/>
      <c r="H65" s="423"/>
      <c r="I65" s="423"/>
      <c r="J65" s="336"/>
      <c r="K65" s="336"/>
      <c r="L65" s="31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</row>
    <row r="66" spans="1:38" s="15" customFormat="1" ht="12.95" customHeight="1" x14ac:dyDescent="0.2">
      <c r="A66" s="162" t="s">
        <v>184</v>
      </c>
      <c r="B66" s="235"/>
      <c r="C66" s="236"/>
      <c r="D66" s="437"/>
      <c r="E66" s="421"/>
      <c r="F66" s="423">
        <v>64160</v>
      </c>
      <c r="G66" s="423"/>
      <c r="H66" s="423"/>
      <c r="I66" s="423"/>
      <c r="J66" s="336">
        <f>I66+H66+G66+F66+E66</f>
        <v>64160</v>
      </c>
      <c r="K66" s="336">
        <f>J66+D66</f>
        <v>64160</v>
      </c>
      <c r="L66" s="31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</row>
    <row r="67" spans="1:38" s="374" customFormat="1" ht="12.95" customHeight="1" x14ac:dyDescent="0.2">
      <c r="A67" s="686" t="s">
        <v>155</v>
      </c>
      <c r="B67" s="233"/>
      <c r="C67" s="234"/>
      <c r="D67" s="436"/>
      <c r="E67" s="424"/>
      <c r="F67" s="429"/>
      <c r="G67" s="410"/>
      <c r="H67" s="410"/>
      <c r="I67" s="410"/>
      <c r="J67" s="426"/>
      <c r="K67" s="426"/>
      <c r="L67" s="372"/>
      <c r="M67" s="373"/>
      <c r="N67" s="373"/>
      <c r="O67" s="373"/>
      <c r="P67" s="373"/>
      <c r="Q67" s="373"/>
      <c r="R67" s="373"/>
      <c r="S67" s="373"/>
      <c r="T67" s="373"/>
      <c r="U67" s="373"/>
      <c r="V67" s="373"/>
      <c r="W67" s="373"/>
      <c r="X67" s="373"/>
      <c r="Y67" s="373"/>
      <c r="Z67" s="373"/>
      <c r="AA67" s="373"/>
      <c r="AB67" s="373"/>
      <c r="AC67" s="373"/>
      <c r="AD67" s="373"/>
      <c r="AE67" s="373"/>
      <c r="AF67" s="373"/>
      <c r="AG67" s="373"/>
      <c r="AH67" s="373"/>
      <c r="AI67" s="373"/>
      <c r="AJ67" s="373"/>
      <c r="AK67" s="373"/>
      <c r="AL67" s="373"/>
    </row>
    <row r="68" spans="1:38" s="374" customFormat="1" ht="12.95" customHeight="1" x14ac:dyDescent="0.2">
      <c r="A68" s="686" t="s">
        <v>156</v>
      </c>
      <c r="B68" s="233"/>
      <c r="C68" s="234"/>
      <c r="D68" s="436"/>
      <c r="E68" s="424"/>
      <c r="F68" s="429">
        <v>27553</v>
      </c>
      <c r="G68" s="410"/>
      <c r="H68" s="410"/>
      <c r="I68" s="410"/>
      <c r="J68" s="426">
        <f>I68+H68+G68+F68+E68</f>
        <v>27553</v>
      </c>
      <c r="K68" s="426">
        <f>J68+D68</f>
        <v>27553</v>
      </c>
      <c r="L68" s="372"/>
      <c r="M68" s="373"/>
      <c r="N68" s="373"/>
      <c r="O68" s="373"/>
      <c r="P68" s="373"/>
      <c r="Q68" s="373"/>
      <c r="R68" s="373"/>
      <c r="S68" s="373"/>
      <c r="T68" s="373"/>
      <c r="U68" s="373"/>
      <c r="V68" s="373"/>
      <c r="W68" s="373"/>
      <c r="X68" s="373"/>
      <c r="Y68" s="373"/>
      <c r="Z68" s="373"/>
      <c r="AA68" s="373"/>
      <c r="AB68" s="373"/>
      <c r="AC68" s="373"/>
      <c r="AD68" s="373"/>
      <c r="AE68" s="373"/>
      <c r="AF68" s="373"/>
      <c r="AG68" s="373"/>
      <c r="AH68" s="373"/>
      <c r="AI68" s="373"/>
      <c r="AJ68" s="373"/>
      <c r="AK68" s="373"/>
      <c r="AL68" s="373"/>
    </row>
    <row r="69" spans="1:38" s="15" customFormat="1" ht="12.95" customHeight="1" x14ac:dyDescent="0.2">
      <c r="A69" s="162" t="s">
        <v>185</v>
      </c>
      <c r="B69" s="235"/>
      <c r="C69" s="236"/>
      <c r="D69" s="437"/>
      <c r="E69" s="421"/>
      <c r="F69" s="423"/>
      <c r="G69" s="423"/>
      <c r="H69" s="423"/>
      <c r="I69" s="423"/>
      <c r="J69" s="336"/>
      <c r="K69" s="336"/>
      <c r="L69" s="31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</row>
    <row r="70" spans="1:38" s="374" customFormat="1" ht="12.95" customHeight="1" x14ac:dyDescent="0.2">
      <c r="A70" s="158" t="s">
        <v>158</v>
      </c>
      <c r="B70" s="233"/>
      <c r="C70" s="234"/>
      <c r="D70" s="436"/>
      <c r="E70" s="424"/>
      <c r="F70" s="429"/>
      <c r="G70" s="410"/>
      <c r="H70" s="410"/>
      <c r="I70" s="410"/>
      <c r="J70" s="426"/>
      <c r="K70" s="426"/>
      <c r="L70" s="372"/>
      <c r="M70" s="373"/>
      <c r="N70" s="373"/>
      <c r="O70" s="373"/>
      <c r="P70" s="373"/>
      <c r="Q70" s="373"/>
      <c r="R70" s="373"/>
      <c r="S70" s="373"/>
      <c r="T70" s="373"/>
      <c r="U70" s="373"/>
      <c r="V70" s="373"/>
      <c r="W70" s="373"/>
      <c r="X70" s="373"/>
      <c r="Y70" s="373"/>
      <c r="Z70" s="373"/>
      <c r="AA70" s="373"/>
      <c r="AB70" s="373"/>
      <c r="AC70" s="373"/>
      <c r="AD70" s="373"/>
      <c r="AE70" s="373"/>
      <c r="AF70" s="373"/>
      <c r="AG70" s="373"/>
      <c r="AH70" s="373"/>
      <c r="AI70" s="373"/>
      <c r="AJ70" s="373"/>
      <c r="AK70" s="373"/>
      <c r="AL70" s="373"/>
    </row>
    <row r="71" spans="1:38" s="374" customFormat="1" ht="12.95" customHeight="1" x14ac:dyDescent="0.2">
      <c r="A71" s="158" t="s">
        <v>159</v>
      </c>
      <c r="B71" s="233"/>
      <c r="C71" s="234"/>
      <c r="D71" s="436"/>
      <c r="E71" s="424"/>
      <c r="F71" s="429"/>
      <c r="G71" s="410"/>
      <c r="H71" s="410"/>
      <c r="I71" s="410"/>
      <c r="J71" s="426"/>
      <c r="K71" s="426"/>
      <c r="L71" s="372"/>
      <c r="M71" s="373"/>
      <c r="N71" s="373"/>
      <c r="O71" s="373"/>
      <c r="P71" s="373"/>
      <c r="Q71" s="373"/>
      <c r="R71" s="373"/>
      <c r="S71" s="373"/>
      <c r="T71" s="373"/>
      <c r="U71" s="373"/>
      <c r="V71" s="373"/>
      <c r="W71" s="373"/>
      <c r="X71" s="373"/>
      <c r="Y71" s="373"/>
      <c r="Z71" s="373"/>
      <c r="AA71" s="373"/>
      <c r="AB71" s="373"/>
      <c r="AC71" s="373"/>
      <c r="AD71" s="373"/>
      <c r="AE71" s="373"/>
      <c r="AF71" s="373"/>
      <c r="AG71" s="373"/>
      <c r="AH71" s="373"/>
      <c r="AI71" s="373"/>
      <c r="AJ71" s="373"/>
      <c r="AK71" s="373"/>
      <c r="AL71" s="373"/>
    </row>
    <row r="72" spans="1:38" s="15" customFormat="1" ht="12.95" customHeight="1" x14ac:dyDescent="0.2">
      <c r="A72" s="162" t="s">
        <v>160</v>
      </c>
      <c r="B72" s="235"/>
      <c r="C72" s="236"/>
      <c r="D72" s="437"/>
      <c r="E72" s="421"/>
      <c r="F72" s="423"/>
      <c r="G72" s="423">
        <v>134093</v>
      </c>
      <c r="H72" s="423"/>
      <c r="I72" s="423"/>
      <c r="J72" s="336">
        <f>G72</f>
        <v>134093</v>
      </c>
      <c r="K72" s="336">
        <f>J72+D72</f>
        <v>134093</v>
      </c>
      <c r="L72" s="31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</row>
    <row r="73" spans="1:38" s="374" customFormat="1" ht="12.95" customHeight="1" x14ac:dyDescent="0.2">
      <c r="A73" s="160" t="s">
        <v>161</v>
      </c>
      <c r="B73" s="233"/>
      <c r="C73" s="234"/>
      <c r="D73" s="436"/>
      <c r="E73" s="424"/>
      <c r="F73" s="429"/>
      <c r="G73" s="410">
        <f>27243</f>
        <v>27243</v>
      </c>
      <c r="H73" s="410"/>
      <c r="I73" s="410"/>
      <c r="J73" s="426">
        <f>G73</f>
        <v>27243</v>
      </c>
      <c r="K73" s="426">
        <f>J73+D73</f>
        <v>27243</v>
      </c>
      <c r="L73" s="372"/>
      <c r="M73" s="373"/>
      <c r="N73" s="373"/>
      <c r="O73" s="373"/>
      <c r="P73" s="373"/>
      <c r="Q73" s="373"/>
      <c r="R73" s="373"/>
      <c r="S73" s="373"/>
      <c r="T73" s="373"/>
      <c r="U73" s="373"/>
      <c r="V73" s="373"/>
      <c r="W73" s="373"/>
      <c r="X73" s="373"/>
      <c r="Y73" s="373"/>
      <c r="Z73" s="373"/>
      <c r="AA73" s="373"/>
      <c r="AB73" s="373"/>
      <c r="AC73" s="373"/>
      <c r="AD73" s="373"/>
      <c r="AE73" s="373"/>
      <c r="AF73" s="373"/>
      <c r="AG73" s="373"/>
      <c r="AH73" s="373"/>
      <c r="AI73" s="373"/>
      <c r="AJ73" s="373"/>
      <c r="AK73" s="373"/>
      <c r="AL73" s="373"/>
    </row>
    <row r="74" spans="1:38" s="15" customFormat="1" ht="12.95" customHeight="1" x14ac:dyDescent="0.2">
      <c r="A74" s="281" t="s">
        <v>162</v>
      </c>
      <c r="B74" s="263"/>
      <c r="C74" s="285"/>
      <c r="D74" s="437"/>
      <c r="E74" s="421"/>
      <c r="F74" s="423"/>
      <c r="G74" s="423"/>
      <c r="H74" s="423"/>
      <c r="I74" s="423"/>
      <c r="J74" s="336"/>
      <c r="K74" s="336"/>
      <c r="L74" s="31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</row>
    <row r="75" spans="1:38" s="374" customFormat="1" ht="12.95" customHeight="1" x14ac:dyDescent="0.2">
      <c r="A75" s="380" t="s">
        <v>163</v>
      </c>
      <c r="B75" s="381"/>
      <c r="C75" s="382"/>
      <c r="D75" s="436"/>
      <c r="E75" s="424"/>
      <c r="F75" s="429">
        <v>14101</v>
      </c>
      <c r="G75" s="410">
        <v>246</v>
      </c>
      <c r="H75" s="410">
        <v>380</v>
      </c>
      <c r="I75" s="410">
        <f>2095-160</f>
        <v>1935</v>
      </c>
      <c r="J75" s="426">
        <f>SUM(E75:I75)</f>
        <v>16662</v>
      </c>
      <c r="K75" s="426">
        <f>J75+D75</f>
        <v>16662</v>
      </c>
      <c r="L75" s="372"/>
      <c r="M75" s="373"/>
      <c r="N75" s="373"/>
      <c r="O75" s="373"/>
      <c r="P75" s="373"/>
      <c r="Q75" s="373"/>
      <c r="R75" s="373"/>
      <c r="S75" s="373"/>
      <c r="T75" s="373"/>
      <c r="U75" s="373"/>
      <c r="V75" s="373"/>
      <c r="W75" s="373"/>
      <c r="X75" s="373"/>
      <c r="Y75" s="373"/>
      <c r="Z75" s="373"/>
      <c r="AA75" s="373"/>
      <c r="AB75" s="373"/>
      <c r="AC75" s="373"/>
      <c r="AD75" s="373"/>
      <c r="AE75" s="373"/>
      <c r="AF75" s="373"/>
      <c r="AG75" s="373"/>
      <c r="AH75" s="373"/>
      <c r="AI75" s="373"/>
      <c r="AJ75" s="373"/>
      <c r="AK75" s="373"/>
      <c r="AL75" s="373"/>
    </row>
    <row r="76" spans="1:38" s="14" customFormat="1" ht="12.95" customHeight="1" x14ac:dyDescent="0.2">
      <c r="A76" s="162" t="s">
        <v>164</v>
      </c>
      <c r="B76" s="438"/>
      <c r="C76" s="285"/>
      <c r="D76" s="477"/>
      <c r="E76" s="423"/>
      <c r="F76" s="480"/>
      <c r="G76" s="415"/>
      <c r="H76" s="423">
        <f>J31</f>
        <v>16662</v>
      </c>
      <c r="I76" s="415"/>
      <c r="J76" s="336">
        <f>SUM(E76:I76)</f>
        <v>16662</v>
      </c>
      <c r="K76" s="336">
        <f>J76+D76</f>
        <v>16662</v>
      </c>
      <c r="L76" s="31"/>
    </row>
    <row r="77" spans="1:38" s="373" customFormat="1" ht="12.95" customHeight="1" x14ac:dyDescent="0.2">
      <c r="A77" s="160" t="s">
        <v>165</v>
      </c>
      <c r="B77" s="233"/>
      <c r="C77" s="262"/>
      <c r="D77" s="413">
        <f>3120+85</f>
        <v>3205</v>
      </c>
      <c r="E77" s="424"/>
      <c r="F77" s="429"/>
      <c r="G77" s="410">
        <f>1420+267</f>
        <v>1687</v>
      </c>
      <c r="H77" s="410"/>
      <c r="I77" s="410"/>
      <c r="J77" s="426">
        <f>G77</f>
        <v>1687</v>
      </c>
      <c r="K77" s="426">
        <f>J77+D77</f>
        <v>4892</v>
      </c>
      <c r="L77" s="372"/>
    </row>
    <row r="78" spans="1:38" s="15" customFormat="1" ht="12.95" customHeight="1" x14ac:dyDescent="0.2">
      <c r="A78" s="162" t="s">
        <v>166</v>
      </c>
      <c r="B78" s="263"/>
      <c r="C78" s="285"/>
      <c r="D78" s="477"/>
      <c r="E78" s="479"/>
      <c r="F78" s="481"/>
      <c r="G78" s="483"/>
      <c r="H78" s="478"/>
      <c r="I78" s="478"/>
      <c r="J78" s="337"/>
      <c r="K78" s="439"/>
      <c r="L78" s="31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</row>
    <row r="79" spans="1:38" s="377" customFormat="1" ht="12.95" customHeight="1" x14ac:dyDescent="0.2">
      <c r="A79" s="160" t="s">
        <v>167</v>
      </c>
      <c r="B79" s="240"/>
      <c r="C79" s="241"/>
      <c r="D79" s="424">
        <v>998</v>
      </c>
      <c r="E79" s="424"/>
      <c r="F79" s="429">
        <v>4264</v>
      </c>
      <c r="G79" s="410">
        <v>2230</v>
      </c>
      <c r="H79" s="410"/>
      <c r="I79" s="410"/>
      <c r="J79" s="426">
        <f>SUM(E79:I79)</f>
        <v>6494</v>
      </c>
      <c r="K79" s="426">
        <f>J79+D79</f>
        <v>7492</v>
      </c>
      <c r="L79" s="375"/>
      <c r="M79" s="376"/>
      <c r="N79" s="376"/>
      <c r="O79" s="376"/>
      <c r="P79" s="376"/>
      <c r="Q79" s="376"/>
      <c r="R79" s="376"/>
      <c r="S79" s="376"/>
      <c r="T79" s="376"/>
      <c r="U79" s="376"/>
      <c r="V79" s="376"/>
      <c r="W79" s="376"/>
      <c r="X79" s="376"/>
      <c r="Y79" s="376"/>
      <c r="Z79" s="376"/>
      <c r="AA79" s="376"/>
      <c r="AB79" s="376"/>
      <c r="AC79" s="376"/>
      <c r="AD79" s="376"/>
      <c r="AE79" s="376"/>
      <c r="AF79" s="376"/>
      <c r="AG79" s="376"/>
      <c r="AH79" s="376"/>
      <c r="AI79" s="376"/>
      <c r="AJ79" s="376"/>
      <c r="AK79" s="376"/>
      <c r="AL79" s="376"/>
    </row>
    <row r="80" spans="1:38" s="50" customFormat="1" ht="12.95" customHeight="1" x14ac:dyDescent="0.2">
      <c r="A80" s="162" t="s">
        <v>168</v>
      </c>
      <c r="B80" s="235"/>
      <c r="C80" s="236"/>
      <c r="D80" s="336">
        <v>21189</v>
      </c>
      <c r="E80" s="423"/>
      <c r="F80" s="480">
        <v>4794</v>
      </c>
      <c r="G80" s="423"/>
      <c r="H80" s="423"/>
      <c r="I80" s="423"/>
      <c r="J80" s="336">
        <f>I80+H80+G80+F80+E80</f>
        <v>4794</v>
      </c>
      <c r="K80" s="425">
        <f>J80+D80</f>
        <v>25983</v>
      </c>
      <c r="L80" s="51"/>
      <c r="M80" s="49"/>
      <c r="N80" s="49"/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</row>
    <row r="81" spans="1:38" s="374" customFormat="1" ht="12.95" customHeight="1" x14ac:dyDescent="0.2">
      <c r="A81" s="160" t="s">
        <v>169</v>
      </c>
      <c r="B81" s="261"/>
      <c r="C81" s="262"/>
      <c r="D81" s="436"/>
      <c r="E81" s="424"/>
      <c r="F81" s="429">
        <v>935</v>
      </c>
      <c r="G81" s="410">
        <f>277+175</f>
        <v>452</v>
      </c>
      <c r="H81" s="410"/>
      <c r="I81" s="410">
        <v>242</v>
      </c>
      <c r="J81" s="426">
        <f>SUM(E81:I81)</f>
        <v>1629</v>
      </c>
      <c r="K81" s="426">
        <f>J81+D81</f>
        <v>1629</v>
      </c>
      <c r="L81" s="372"/>
      <c r="M81" s="373"/>
      <c r="N81" s="373"/>
      <c r="O81" s="373"/>
      <c r="P81" s="373"/>
      <c r="Q81" s="373"/>
      <c r="R81" s="373"/>
      <c r="S81" s="373"/>
      <c r="T81" s="373"/>
      <c r="U81" s="373"/>
      <c r="V81" s="373"/>
      <c r="W81" s="373"/>
      <c r="X81" s="373"/>
      <c r="Y81" s="373"/>
      <c r="Z81" s="373"/>
      <c r="AA81" s="373"/>
      <c r="AB81" s="373"/>
      <c r="AC81" s="373"/>
      <c r="AD81" s="373"/>
      <c r="AE81" s="373"/>
      <c r="AF81" s="373"/>
      <c r="AG81" s="373"/>
      <c r="AH81" s="373"/>
      <c r="AI81" s="373"/>
      <c r="AJ81" s="373"/>
      <c r="AK81" s="373"/>
      <c r="AL81" s="373"/>
    </row>
    <row r="82" spans="1:38" s="15" customFormat="1" ht="13.5" customHeight="1" x14ac:dyDescent="0.2">
      <c r="A82" s="162" t="s">
        <v>170</v>
      </c>
      <c r="B82" s="263"/>
      <c r="C82" s="285"/>
      <c r="D82" s="336"/>
      <c r="E82" s="423"/>
      <c r="F82" s="422"/>
      <c r="G82" s="423">
        <f>D37</f>
        <v>7161</v>
      </c>
      <c r="H82" s="423"/>
      <c r="I82" s="423"/>
      <c r="J82" s="336">
        <f>G82</f>
        <v>7161</v>
      </c>
      <c r="K82" s="425">
        <f>J82</f>
        <v>7161</v>
      </c>
      <c r="L82" s="31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</row>
    <row r="83" spans="1:38" s="384" customFormat="1" ht="12.95" customHeight="1" x14ac:dyDescent="0.2">
      <c r="A83" s="1039" t="s">
        <v>171</v>
      </c>
      <c r="B83" s="1040"/>
      <c r="C83" s="1041"/>
      <c r="D83" s="436"/>
      <c r="E83" s="424"/>
      <c r="F83" s="429">
        <v>2149</v>
      </c>
      <c r="G83" s="410">
        <f>1358+13750+2</f>
        <v>15110</v>
      </c>
      <c r="H83" s="410"/>
      <c r="I83" s="410">
        <v>9599</v>
      </c>
      <c r="J83" s="426">
        <f>SUM(E83:I83)</f>
        <v>26858</v>
      </c>
      <c r="K83" s="426">
        <f>J83+D83</f>
        <v>26858</v>
      </c>
      <c r="L83" s="372">
        <f>K83-K38</f>
        <v>0</v>
      </c>
      <c r="M83" s="383"/>
      <c r="N83" s="383"/>
      <c r="O83" s="383"/>
      <c r="P83" s="383"/>
      <c r="Q83" s="383"/>
      <c r="R83" s="383"/>
      <c r="S83" s="383"/>
      <c r="T83" s="383"/>
      <c r="U83" s="383"/>
      <c r="V83" s="383"/>
      <c r="W83" s="383"/>
      <c r="X83" s="383"/>
      <c r="Y83" s="383"/>
      <c r="Z83" s="383"/>
      <c r="AA83" s="383"/>
      <c r="AB83" s="383"/>
      <c r="AC83" s="383"/>
      <c r="AD83" s="383"/>
      <c r="AE83" s="383"/>
      <c r="AF83" s="383"/>
      <c r="AG83" s="383"/>
      <c r="AH83" s="383"/>
      <c r="AI83" s="383"/>
      <c r="AJ83" s="383"/>
      <c r="AK83" s="383"/>
      <c r="AL83" s="383"/>
    </row>
    <row r="84" spans="1:38" s="384" customFormat="1" ht="12.95" customHeight="1" x14ac:dyDescent="0.2">
      <c r="A84" s="1045" t="s">
        <v>172</v>
      </c>
      <c r="B84" s="1046"/>
      <c r="C84" s="1047"/>
      <c r="D84" s="413">
        <v>3513</v>
      </c>
      <c r="E84" s="424">
        <v>1459</v>
      </c>
      <c r="F84" s="429"/>
      <c r="G84" s="410"/>
      <c r="H84" s="410"/>
      <c r="I84" s="410"/>
      <c r="J84" s="426">
        <f>E84+F84+G84+H84+I84</f>
        <v>1459</v>
      </c>
      <c r="K84" s="426">
        <f>D84+J84</f>
        <v>4972</v>
      </c>
      <c r="L84" s="372"/>
      <c r="M84" s="383"/>
      <c r="N84" s="383"/>
      <c r="O84" s="383"/>
      <c r="P84" s="383"/>
      <c r="Q84" s="383"/>
      <c r="R84" s="383"/>
      <c r="S84" s="383"/>
      <c r="T84" s="383"/>
      <c r="U84" s="383"/>
      <c r="V84" s="383"/>
      <c r="W84" s="383"/>
      <c r="X84" s="383"/>
      <c r="Y84" s="383"/>
      <c r="Z84" s="383"/>
      <c r="AA84" s="383"/>
      <c r="AB84" s="383"/>
      <c r="AC84" s="383"/>
      <c r="AD84" s="383"/>
      <c r="AE84" s="383"/>
      <c r="AF84" s="383"/>
      <c r="AG84" s="383"/>
      <c r="AH84" s="383"/>
      <c r="AI84" s="383"/>
      <c r="AJ84" s="383"/>
      <c r="AK84" s="383"/>
      <c r="AL84" s="383"/>
    </row>
    <row r="85" spans="1:38" s="15" customFormat="1" ht="12.95" customHeight="1" thickBot="1" x14ac:dyDescent="0.25">
      <c r="A85" s="274" t="s">
        <v>186</v>
      </c>
      <c r="B85" s="275"/>
      <c r="C85" s="398"/>
      <c r="D85" s="440"/>
      <c r="E85" s="441">
        <f>E11+E32+E34+E39+E35-E84</f>
        <v>11837</v>
      </c>
      <c r="F85" s="442">
        <f>F11+F27+F28+F31+F32+F35+F36+F38+F39-F58-F60-F61-F64-F66-F68-F75-F79-F80-F81-F83</f>
        <v>692142</v>
      </c>
      <c r="G85" s="442">
        <f>G11+G13+G15+G16+G19+G21+G23+G31+G32+G36+G38-G58-G72-G73-G75-G77-G79-G81-G82-G83</f>
        <v>200648</v>
      </c>
      <c r="H85" s="442">
        <f>H11+H30+H31-H58-H75-H76+H21+H23</f>
        <v>31244</v>
      </c>
      <c r="I85" s="427">
        <f>I11+I31+I32+I36+I38+I39-I58-I75-I81-I83</f>
        <v>111070</v>
      </c>
      <c r="J85" s="443">
        <f>E85+F85+G85+H85+I85</f>
        <v>1046941</v>
      </c>
      <c r="K85" s="444">
        <f>J85+D85</f>
        <v>1046941</v>
      </c>
      <c r="L85" s="31"/>
      <c r="M85" s="14"/>
      <c r="N85" s="14"/>
      <c r="O85" s="14"/>
      <c r="P85" s="14"/>
      <c r="Q85" s="14"/>
      <c r="R85" s="14"/>
      <c r="S85" s="14"/>
      <c r="T85" s="1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F85" s="14"/>
      <c r="AG85" s="14"/>
      <c r="AH85" s="14"/>
      <c r="AI85" s="14"/>
      <c r="AJ85" s="14"/>
      <c r="AK85" s="14"/>
      <c r="AL85" s="14"/>
    </row>
    <row r="86" spans="1:38" ht="12.95" customHeight="1" x14ac:dyDescent="0.2">
      <c r="A86" s="36"/>
      <c r="B86" s="21"/>
      <c r="C86" s="21"/>
      <c r="D86" s="38"/>
      <c r="E86" s="37"/>
      <c r="F86" s="37"/>
      <c r="G86" s="403"/>
      <c r="H86" s="37"/>
      <c r="I86" s="37"/>
      <c r="J86" s="38"/>
      <c r="K86" s="38"/>
      <c r="L86" s="28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s="52" customFormat="1" ht="12.95" customHeight="1" x14ac:dyDescent="0.2">
      <c r="A87" s="680" t="s">
        <v>173</v>
      </c>
      <c r="B87" s="679"/>
      <c r="C87" s="679"/>
      <c r="D87" s="679"/>
      <c r="E87" s="679"/>
      <c r="F87" s="500"/>
      <c r="G87" s="500"/>
      <c r="H87" s="500"/>
      <c r="I87" s="500"/>
      <c r="J87" s="500"/>
      <c r="K87" s="500"/>
      <c r="L87" s="28"/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</row>
    <row r="88" spans="1:38" s="52" customFormat="1" ht="12.95" customHeight="1" x14ac:dyDescent="0.2">
      <c r="A88" s="680" t="s">
        <v>174</v>
      </c>
      <c r="B88" s="679"/>
      <c r="C88" s="679"/>
      <c r="D88" s="679"/>
      <c r="E88" s="679"/>
      <c r="F88" s="517"/>
      <c r="G88" s="517"/>
      <c r="H88" s="517"/>
      <c r="I88" s="517"/>
      <c r="J88" s="517"/>
      <c r="K88" s="517"/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</row>
    <row r="89" spans="1:38" s="52" customFormat="1" ht="12.95" customHeight="1" x14ac:dyDescent="0.2">
      <c r="A89" s="680" t="s">
        <v>175</v>
      </c>
      <c r="B89" s="679"/>
      <c r="C89" s="679"/>
      <c r="D89" s="679"/>
      <c r="E89" s="679"/>
      <c r="F89" s="517"/>
      <c r="G89" s="517"/>
      <c r="H89" s="517"/>
      <c r="I89" s="517"/>
      <c r="J89" s="517"/>
      <c r="K89" s="517"/>
      <c r="L89" s="28"/>
      <c r="M89" s="28"/>
      <c r="N89" s="28"/>
      <c r="O89" s="28"/>
      <c r="P89" s="28"/>
      <c r="Q89" s="28"/>
      <c r="R89" s="28"/>
      <c r="S89" s="28"/>
      <c r="T89" s="28"/>
      <c r="U89" s="28"/>
      <c r="V89" s="28"/>
      <c r="W89" s="28"/>
      <c r="X89" s="28"/>
      <c r="Y89" s="28"/>
      <c r="Z89" s="28"/>
      <c r="AA89" s="28"/>
      <c r="AB89" s="28"/>
      <c r="AC89" s="28"/>
      <c r="AD89" s="28"/>
      <c r="AE89" s="28"/>
      <c r="AF89" s="28"/>
      <c r="AG89" s="28"/>
      <c r="AH89" s="28"/>
      <c r="AI89" s="28"/>
      <c r="AJ89" s="28"/>
      <c r="AK89" s="28"/>
      <c r="AL89" s="28"/>
    </row>
    <row r="90" spans="1:38" s="52" customFormat="1" ht="12.95" customHeight="1" x14ac:dyDescent="0.2">
      <c r="A90" s="680" t="s">
        <v>176</v>
      </c>
      <c r="B90" s="679"/>
      <c r="C90" s="679"/>
      <c r="D90" s="679"/>
      <c r="E90" s="679"/>
      <c r="F90" s="517"/>
      <c r="G90" s="517"/>
      <c r="H90" s="517"/>
      <c r="I90" s="517"/>
      <c r="J90" s="517"/>
      <c r="K90" s="517"/>
      <c r="L90" s="28"/>
      <c r="M90" s="28"/>
      <c r="N90" s="28"/>
      <c r="O90" s="28"/>
      <c r="P90" s="28"/>
      <c r="Q90" s="28"/>
      <c r="R90" s="28"/>
      <c r="S90" s="28"/>
      <c r="T90" s="28"/>
      <c r="U90" s="28"/>
      <c r="V90" s="28"/>
      <c r="W90" s="28"/>
      <c r="X90" s="28"/>
      <c r="Y90" s="28"/>
      <c r="Z90" s="28"/>
      <c r="AA90" s="28"/>
      <c r="AB90" s="28"/>
      <c r="AC90" s="28"/>
      <c r="AD90" s="28"/>
      <c r="AE90" s="28"/>
      <c r="AF90" s="28"/>
      <c r="AG90" s="28"/>
      <c r="AH90" s="28"/>
      <c r="AI90" s="28"/>
      <c r="AJ90" s="28"/>
      <c r="AK90" s="28"/>
      <c r="AL90" s="28"/>
    </row>
    <row r="91" spans="1:38" s="52" customFormat="1" ht="12.95" customHeight="1" x14ac:dyDescent="0.2">
      <c r="A91" s="680" t="s">
        <v>187</v>
      </c>
      <c r="B91" s="679"/>
      <c r="C91" s="679"/>
      <c r="D91" s="679"/>
      <c r="E91" s="679"/>
      <c r="F91" s="517"/>
      <c r="G91" s="517"/>
      <c r="H91" s="517"/>
      <c r="I91" s="517"/>
      <c r="J91" s="517"/>
      <c r="K91" s="517"/>
      <c r="L91" s="28"/>
      <c r="M91" s="28"/>
      <c r="N91" s="28"/>
      <c r="O91" s="28"/>
      <c r="P91" s="28"/>
      <c r="Q91" s="28"/>
      <c r="R91" s="28"/>
      <c r="S91" s="28"/>
      <c r="T91" s="28"/>
      <c r="U91" s="28"/>
      <c r="V91" s="28"/>
      <c r="W91" s="28"/>
      <c r="X91" s="28"/>
      <c r="Y91" s="28"/>
      <c r="Z91" s="28"/>
      <c r="AA91" s="28"/>
      <c r="AB91" s="28"/>
      <c r="AC91" s="28"/>
      <c r="AD91" s="28"/>
      <c r="AE91" s="28"/>
      <c r="AF91" s="28"/>
      <c r="AG91" s="28"/>
      <c r="AH91" s="28"/>
      <c r="AI91" s="28"/>
      <c r="AJ91" s="28"/>
      <c r="AK91" s="28"/>
      <c r="AL91" s="28"/>
    </row>
    <row r="92" spans="1:38" s="35" customFormat="1" ht="12.75" customHeight="1" x14ac:dyDescent="0.2">
      <c r="A92" s="388"/>
      <c r="D92" s="386"/>
      <c r="E92" s="389"/>
      <c r="F92" s="389"/>
      <c r="G92" s="389"/>
      <c r="H92" s="389"/>
      <c r="I92" s="389"/>
      <c r="J92" s="389"/>
      <c r="K92" s="389"/>
      <c r="L92" s="31"/>
    </row>
    <row r="93" spans="1:38" x14ac:dyDescent="0.2">
      <c r="A93" s="2"/>
      <c r="B93" s="2"/>
      <c r="C93" s="2"/>
      <c r="D93" s="387"/>
      <c r="E93" s="390"/>
      <c r="F93" s="390"/>
      <c r="G93" s="390"/>
      <c r="H93" s="390"/>
      <c r="I93" s="390"/>
      <c r="J93" s="390"/>
      <c r="K93" s="390"/>
      <c r="L93" s="28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387"/>
      <c r="E94" s="390"/>
      <c r="F94" s="390"/>
      <c r="G94" s="390"/>
      <c r="H94" s="390"/>
      <c r="I94" s="390"/>
      <c r="J94" s="390"/>
      <c r="K94" s="390"/>
      <c r="L94" s="28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8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8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8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8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ht="15.75" x14ac:dyDescent="0.2">
      <c r="A99" s="2"/>
      <c r="B99" s="2"/>
      <c r="C99" s="405"/>
      <c r="D99" s="2"/>
      <c r="E99" s="2"/>
      <c r="F99" s="2"/>
      <c r="G99" s="2"/>
      <c r="H99" s="2"/>
      <c r="I99" s="2"/>
      <c r="J99" s="2"/>
      <c r="K99" s="2"/>
      <c r="L99" s="28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8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8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8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8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8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8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8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8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8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8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8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8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8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8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8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8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8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8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8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8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8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8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8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8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8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8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8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8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8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8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8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8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8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8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8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8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8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8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8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8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8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8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8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8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8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8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8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8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8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8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8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8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8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8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8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8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8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8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8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8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8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8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8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8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8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8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8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8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8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8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8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8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8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8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8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8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8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8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8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8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8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8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8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8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8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8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8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8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8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8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8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8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8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8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D194" s="2"/>
      <c r="E194" s="2"/>
      <c r="F194" s="2"/>
      <c r="G194" s="2"/>
      <c r="H194" s="2"/>
      <c r="I194" s="2"/>
      <c r="J194" s="2"/>
      <c r="K194" s="2"/>
      <c r="L194" s="28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D195" s="2"/>
      <c r="E195" s="2"/>
      <c r="F195" s="2"/>
      <c r="G195" s="2"/>
      <c r="H195" s="2"/>
      <c r="I195" s="2"/>
      <c r="J195" s="2"/>
      <c r="K195" s="2"/>
      <c r="L195" s="28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D196" s="2"/>
      <c r="E196" s="2"/>
      <c r="F196" s="2"/>
      <c r="G196" s="2"/>
      <c r="H196" s="2"/>
      <c r="I196" s="2"/>
      <c r="J196" s="2"/>
      <c r="K196" s="2"/>
      <c r="L196" s="28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L197" s="28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</row>
    <row r="199" spans="1:38" x14ac:dyDescent="0.2">
      <c r="A199" s="2"/>
    </row>
    <row r="200" spans="1:38" x14ac:dyDescent="0.2">
      <c r="A200" s="2"/>
    </row>
    <row r="201" spans="1:38" x14ac:dyDescent="0.2">
      <c r="A201" s="2"/>
    </row>
    <row r="202" spans="1:38" x14ac:dyDescent="0.2">
      <c r="A202" s="2"/>
    </row>
    <row r="203" spans="1:38" x14ac:dyDescent="0.2">
      <c r="A203" s="2"/>
    </row>
    <row r="204" spans="1:38" x14ac:dyDescent="0.2">
      <c r="A204" s="2"/>
    </row>
    <row r="205" spans="1:38" x14ac:dyDescent="0.2">
      <c r="A205" s="2"/>
    </row>
    <row r="206" spans="1:38" x14ac:dyDescent="0.2">
      <c r="A206" s="2"/>
    </row>
    <row r="207" spans="1:38" x14ac:dyDescent="0.2">
      <c r="A207" s="2"/>
    </row>
    <row r="208" spans="1:38" x14ac:dyDescent="0.2">
      <c r="A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</sheetData>
  <mergeCells count="4">
    <mergeCell ref="A38:C38"/>
    <mergeCell ref="A83:C83"/>
    <mergeCell ref="A39:C39"/>
    <mergeCell ref="A84:C84"/>
  </mergeCells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0" orientation="landscape" verticalDpi="72" r:id="rId1"/>
  <headerFooter alignWithMargins="0"/>
  <rowBreaks count="1" manualBreakCount="1">
    <brk id="45" max="10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L303"/>
  <sheetViews>
    <sheetView zoomScaleNormal="100" zoomScaleSheetLayoutView="75" workbookViewId="0">
      <selection activeCell="A2" sqref="A2"/>
    </sheetView>
  </sheetViews>
  <sheetFormatPr defaultColWidth="8.85546875" defaultRowHeight="12.75" x14ac:dyDescent="0.2"/>
  <cols>
    <col min="1" max="11" width="15.7109375" style="4" customWidth="1"/>
    <col min="12" max="12" width="7.85546875" style="4" customWidth="1"/>
    <col min="13" max="13" width="7.7109375" style="4" customWidth="1"/>
    <col min="14" max="14" width="11.5703125" style="4" customWidth="1"/>
    <col min="15" max="15" width="7.85546875" style="4" customWidth="1"/>
    <col min="16" max="16" width="8.28515625" style="4" customWidth="1"/>
    <col min="17" max="17" width="6.85546875" style="4" customWidth="1"/>
    <col min="18" max="16384" width="8.85546875" style="4"/>
  </cols>
  <sheetData>
    <row r="1" spans="1:38" s="2" customFormat="1" ht="12.95" customHeight="1" x14ac:dyDescent="0.2">
      <c r="A1" s="368" t="s">
        <v>188</v>
      </c>
    </row>
    <row r="2" spans="1:38" s="2" customFormat="1" ht="15" customHeight="1" x14ac:dyDescent="0.2">
      <c r="A2" s="520" t="s">
        <v>189</v>
      </c>
      <c r="B2" s="518"/>
      <c r="C2" s="518"/>
      <c r="D2" s="518"/>
      <c r="E2" s="518"/>
    </row>
    <row r="3" spans="1:38" s="2" customFormat="1" ht="12.95" customHeight="1" x14ac:dyDescent="0.2">
      <c r="A3" s="3"/>
    </row>
    <row r="4" spans="1:38" ht="12.95" customHeight="1" thickBot="1" x14ac:dyDescent="0.25">
      <c r="A4" s="1" t="s">
        <v>2</v>
      </c>
      <c r="B4" s="2"/>
      <c r="C4" s="503" t="s">
        <v>4</v>
      </c>
      <c r="D4" s="2"/>
      <c r="E4" s="2"/>
      <c r="F4" s="2"/>
      <c r="G4" s="2"/>
      <c r="H4" s="2"/>
      <c r="I4" s="2"/>
      <c r="J4" s="2"/>
      <c r="K4" s="2"/>
    </row>
    <row r="5" spans="1:38" ht="12.95" customHeight="1" x14ac:dyDescent="0.2">
      <c r="A5" s="65"/>
      <c r="B5" s="66"/>
      <c r="C5" s="67"/>
      <c r="D5" s="117"/>
      <c r="E5" s="118"/>
      <c r="F5" s="119" t="s">
        <v>33</v>
      </c>
      <c r="G5" s="118" t="s">
        <v>100</v>
      </c>
      <c r="H5" s="519" t="s">
        <v>34</v>
      </c>
      <c r="I5" s="118"/>
      <c r="J5" s="120"/>
      <c r="K5" s="6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</row>
    <row r="6" spans="1:38" ht="12.95" customHeight="1" x14ac:dyDescent="0.2">
      <c r="A6" s="7"/>
      <c r="B6" s="100" t="s">
        <v>6</v>
      </c>
      <c r="C6" s="6"/>
      <c r="D6" s="175" t="s">
        <v>7</v>
      </c>
      <c r="E6" s="176" t="s">
        <v>35</v>
      </c>
      <c r="F6" s="175" t="s">
        <v>36</v>
      </c>
      <c r="G6" s="175" t="s">
        <v>37</v>
      </c>
      <c r="H6" s="175" t="s">
        <v>35</v>
      </c>
      <c r="I6" s="177" t="s">
        <v>38</v>
      </c>
      <c r="J6" s="178" t="s">
        <v>39</v>
      </c>
      <c r="K6" s="178"/>
      <c r="L6" s="3"/>
      <c r="M6" s="3"/>
      <c r="N6" s="3"/>
      <c r="O6" s="3"/>
      <c r="P6" s="3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</row>
    <row r="7" spans="1:38" ht="12.95" customHeight="1" x14ac:dyDescent="0.2">
      <c r="A7" s="7"/>
      <c r="B7" s="504" t="s">
        <v>12</v>
      </c>
      <c r="C7" s="6"/>
      <c r="D7" s="175"/>
      <c r="E7" s="176" t="s">
        <v>40</v>
      </c>
      <c r="F7" s="175" t="s">
        <v>41</v>
      </c>
      <c r="G7" s="175" t="s">
        <v>42</v>
      </c>
      <c r="H7" s="175" t="s">
        <v>43</v>
      </c>
      <c r="I7" s="177" t="s">
        <v>44</v>
      </c>
      <c r="J7" s="178" t="s">
        <v>13</v>
      </c>
      <c r="K7" s="178" t="s">
        <v>45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2"/>
      <c r="AE7" s="2"/>
      <c r="AF7" s="2"/>
      <c r="AG7" s="2"/>
      <c r="AH7" s="2"/>
      <c r="AI7" s="2"/>
      <c r="AJ7" s="2"/>
      <c r="AK7" s="2"/>
      <c r="AL7" s="2"/>
    </row>
    <row r="8" spans="1:38" ht="12.95" customHeight="1" x14ac:dyDescent="0.2">
      <c r="A8" s="7"/>
      <c r="B8" s="504" t="s">
        <v>14</v>
      </c>
      <c r="C8" s="6"/>
      <c r="D8" s="175"/>
      <c r="E8" s="176" t="s">
        <v>46</v>
      </c>
      <c r="F8" s="175"/>
      <c r="G8" s="175" t="s">
        <v>47</v>
      </c>
      <c r="H8" s="175" t="s">
        <v>48</v>
      </c>
      <c r="I8" s="177"/>
      <c r="J8" s="178" t="s">
        <v>49</v>
      </c>
      <c r="K8" s="178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2"/>
      <c r="AE8" s="2"/>
      <c r="AF8" s="2"/>
      <c r="AG8" s="2"/>
      <c r="AH8" s="2"/>
      <c r="AI8" s="2"/>
      <c r="AJ8" s="2"/>
      <c r="AK8" s="2"/>
      <c r="AL8" s="2"/>
    </row>
    <row r="9" spans="1:38" ht="12.95" customHeight="1" x14ac:dyDescent="0.2">
      <c r="A9" s="7"/>
      <c r="B9" s="6"/>
      <c r="C9" s="6"/>
      <c r="D9" s="505" t="s">
        <v>15</v>
      </c>
      <c r="E9" s="507" t="s">
        <v>50</v>
      </c>
      <c r="F9" s="505" t="s">
        <v>51</v>
      </c>
      <c r="G9" s="505" t="s">
        <v>52</v>
      </c>
      <c r="H9" s="505" t="s">
        <v>53</v>
      </c>
      <c r="I9" s="509" t="s">
        <v>54</v>
      </c>
      <c r="J9" s="511" t="s">
        <v>16</v>
      </c>
      <c r="K9" s="511" t="s">
        <v>55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</row>
    <row r="10" spans="1:38" ht="12.95" customHeight="1" thickBot="1" x14ac:dyDescent="0.25">
      <c r="A10" s="70"/>
      <c r="B10" s="8"/>
      <c r="C10" s="8"/>
      <c r="D10" s="506" t="s">
        <v>18</v>
      </c>
      <c r="E10" s="508" t="s">
        <v>56</v>
      </c>
      <c r="F10" s="506" t="s">
        <v>57</v>
      </c>
      <c r="G10" s="506" t="s">
        <v>58</v>
      </c>
      <c r="H10" s="506" t="s">
        <v>59</v>
      </c>
      <c r="I10" s="510" t="s">
        <v>59</v>
      </c>
      <c r="J10" s="512" t="s">
        <v>19</v>
      </c>
      <c r="K10" s="51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</row>
    <row r="11" spans="1:38" s="48" customFormat="1" ht="12.95" customHeight="1" thickTop="1" x14ac:dyDescent="0.2">
      <c r="A11" s="161" t="s">
        <v>190</v>
      </c>
      <c r="B11" s="235"/>
      <c r="C11" s="235"/>
      <c r="D11" s="346"/>
      <c r="E11" s="428">
        <f>'C4-2006'!E85</f>
        <v>11837</v>
      </c>
      <c r="F11" s="418">
        <f>'C4-2006'!F85</f>
        <v>692142</v>
      </c>
      <c r="G11" s="418">
        <f>'C4-2006'!G85</f>
        <v>200648</v>
      </c>
      <c r="H11" s="418">
        <f>'C4-2006'!H85</f>
        <v>31244</v>
      </c>
      <c r="I11" s="418">
        <f>'C4-2006'!I85</f>
        <v>111070</v>
      </c>
      <c r="J11" s="336">
        <f>E11+F11+G11+H11+I11</f>
        <v>1046941</v>
      </c>
      <c r="K11" s="336">
        <f>J11+D11</f>
        <v>1046941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  <c r="AL11" s="47"/>
    </row>
    <row r="12" spans="1:38" ht="12.95" customHeight="1" x14ac:dyDescent="0.2">
      <c r="A12" s="158" t="s">
        <v>191</v>
      </c>
      <c r="B12" s="233"/>
      <c r="C12" s="233"/>
      <c r="D12" s="356"/>
      <c r="E12" s="424"/>
      <c r="F12" s="429"/>
      <c r="G12" s="410"/>
      <c r="H12" s="410"/>
      <c r="I12" s="410"/>
      <c r="J12" s="426"/>
      <c r="K12" s="426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</row>
    <row r="13" spans="1:38" ht="12.95" customHeight="1" x14ac:dyDescent="0.2">
      <c r="A13" s="159" t="s">
        <v>192</v>
      </c>
      <c r="B13" s="231"/>
      <c r="C13" s="231"/>
      <c r="D13" s="445"/>
      <c r="E13" s="420"/>
      <c r="F13" s="418"/>
      <c r="G13" s="418"/>
      <c r="H13" s="418"/>
      <c r="I13" s="418"/>
      <c r="J13" s="336"/>
      <c r="K13" s="336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</row>
    <row r="14" spans="1:38" ht="12.95" customHeight="1" x14ac:dyDescent="0.2">
      <c r="A14" s="160" t="s">
        <v>193</v>
      </c>
      <c r="B14" s="233"/>
      <c r="C14" s="233"/>
      <c r="D14" s="356"/>
      <c r="E14" s="424"/>
      <c r="F14" s="429"/>
      <c r="G14" s="410"/>
      <c r="H14" s="410"/>
      <c r="I14" s="410"/>
      <c r="J14" s="426"/>
      <c r="K14" s="426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</row>
    <row r="15" spans="1:38" ht="12.95" customHeight="1" x14ac:dyDescent="0.2">
      <c r="A15" s="242" t="s">
        <v>194</v>
      </c>
      <c r="B15" s="243"/>
      <c r="C15" s="243"/>
      <c r="D15" s="415"/>
      <c r="E15" s="421"/>
      <c r="F15" s="418"/>
      <c r="G15" s="418"/>
      <c r="H15" s="418"/>
      <c r="I15" s="418"/>
      <c r="J15" s="336"/>
      <c r="K15" s="425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</row>
    <row r="16" spans="1:38" ht="12.95" customHeight="1" x14ac:dyDescent="0.2">
      <c r="A16" s="242" t="s">
        <v>195</v>
      </c>
      <c r="B16" s="243"/>
      <c r="C16" s="243"/>
      <c r="D16" s="415"/>
      <c r="E16" s="421"/>
      <c r="F16" s="418"/>
      <c r="G16" s="418"/>
      <c r="H16" s="418"/>
      <c r="I16" s="418"/>
      <c r="J16" s="336"/>
      <c r="K16" s="425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</row>
    <row r="17" spans="1:38" ht="12.95" customHeight="1" thickBot="1" x14ac:dyDescent="0.25">
      <c r="A17" s="255" t="s">
        <v>196</v>
      </c>
      <c r="B17" s="256"/>
      <c r="C17" s="256"/>
      <c r="D17" s="431"/>
      <c r="E17" s="446"/>
      <c r="F17" s="447">
        <f>H32</f>
        <v>30379</v>
      </c>
      <c r="G17" s="447"/>
      <c r="H17" s="447"/>
      <c r="I17" s="447"/>
      <c r="J17" s="430">
        <f>F17</f>
        <v>30379</v>
      </c>
      <c r="K17" s="432">
        <f>J17+D17</f>
        <v>30379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</row>
    <row r="18" spans="1:38" ht="12.95" customHeight="1" x14ac:dyDescent="0.2">
      <c r="A18" s="41"/>
      <c r="B18" s="10"/>
      <c r="C18" s="10"/>
      <c r="D18" s="39"/>
      <c r="E18" s="39"/>
      <c r="F18" s="39"/>
      <c r="G18" s="39"/>
      <c r="H18" s="39"/>
      <c r="I18" s="39"/>
      <c r="J18" s="42"/>
      <c r="K18" s="40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</row>
    <row r="19" spans="1:38" ht="12.95" customHeight="1" thickBot="1" x14ac:dyDescent="0.25">
      <c r="A19" s="64" t="s">
        <v>3</v>
      </c>
      <c r="B19" s="3"/>
      <c r="C19" s="503" t="s">
        <v>5</v>
      </c>
      <c r="D19" s="3"/>
      <c r="E19" s="3"/>
      <c r="F19" s="3"/>
      <c r="G19" s="3"/>
      <c r="H19" s="3"/>
      <c r="I19" s="3"/>
      <c r="J19" s="3"/>
      <c r="K19" s="3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</row>
    <row r="20" spans="1:38" ht="12.95" customHeight="1" x14ac:dyDescent="0.2">
      <c r="A20" s="65"/>
      <c r="B20" s="72"/>
      <c r="C20" s="73"/>
      <c r="D20" s="118"/>
      <c r="E20" s="118"/>
      <c r="F20" s="119" t="s">
        <v>33</v>
      </c>
      <c r="G20" s="118"/>
      <c r="H20" s="519" t="s">
        <v>34</v>
      </c>
      <c r="I20" s="118"/>
      <c r="J20" s="120"/>
      <c r="K20" s="68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</row>
    <row r="21" spans="1:38" ht="12.95" customHeight="1" x14ac:dyDescent="0.2">
      <c r="A21" s="7"/>
      <c r="B21" s="100" t="s">
        <v>6</v>
      </c>
      <c r="C21" s="12"/>
      <c r="D21" s="179" t="s">
        <v>7</v>
      </c>
      <c r="E21" s="180" t="s">
        <v>35</v>
      </c>
      <c r="F21" s="179" t="s">
        <v>36</v>
      </c>
      <c r="G21" s="179" t="s">
        <v>37</v>
      </c>
      <c r="H21" s="547" t="s">
        <v>35</v>
      </c>
      <c r="I21" s="177" t="s">
        <v>38</v>
      </c>
      <c r="J21" s="185" t="s">
        <v>39</v>
      </c>
      <c r="K21" s="178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</row>
    <row r="22" spans="1:38" ht="12.95" customHeight="1" x14ac:dyDescent="0.2">
      <c r="A22" s="7"/>
      <c r="B22" s="504" t="s">
        <v>12</v>
      </c>
      <c r="C22" s="12"/>
      <c r="D22" s="179"/>
      <c r="E22" s="180" t="s">
        <v>40</v>
      </c>
      <c r="F22" s="179" t="s">
        <v>41</v>
      </c>
      <c r="G22" s="179" t="s">
        <v>42</v>
      </c>
      <c r="H22" s="179" t="s">
        <v>43</v>
      </c>
      <c r="I22" s="177" t="s">
        <v>44</v>
      </c>
      <c r="J22" s="178" t="s">
        <v>13</v>
      </c>
      <c r="K22" s="178" t="s">
        <v>45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</row>
    <row r="23" spans="1:38" ht="12.95" customHeight="1" x14ac:dyDescent="0.2">
      <c r="A23" s="7"/>
      <c r="B23" s="504" t="s">
        <v>14</v>
      </c>
      <c r="C23" s="12"/>
      <c r="D23" s="179"/>
      <c r="E23" s="180" t="s">
        <v>46</v>
      </c>
      <c r="F23" s="179"/>
      <c r="G23" s="179" t="s">
        <v>47</v>
      </c>
      <c r="H23" s="179" t="s">
        <v>48</v>
      </c>
      <c r="I23" s="177"/>
      <c r="J23" s="178" t="s">
        <v>49</v>
      </c>
      <c r="K23" s="178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</row>
    <row r="24" spans="1:38" ht="12.95" customHeight="1" x14ac:dyDescent="0.2">
      <c r="A24" s="7"/>
      <c r="B24" s="6"/>
      <c r="C24" s="12"/>
      <c r="D24" s="513" t="s">
        <v>15</v>
      </c>
      <c r="E24" s="514" t="s">
        <v>50</v>
      </c>
      <c r="F24" s="513" t="s">
        <v>51</v>
      </c>
      <c r="G24" s="513" t="s">
        <v>52</v>
      </c>
      <c r="H24" s="513" t="s">
        <v>53</v>
      </c>
      <c r="I24" s="509" t="s">
        <v>54</v>
      </c>
      <c r="J24" s="511" t="s">
        <v>16</v>
      </c>
      <c r="K24" s="511" t="s">
        <v>55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</row>
    <row r="25" spans="1:38" ht="12.95" customHeight="1" thickBot="1" x14ac:dyDescent="0.25">
      <c r="A25" s="70"/>
      <c r="B25" s="8"/>
      <c r="C25" s="13"/>
      <c r="D25" s="516" t="s">
        <v>18</v>
      </c>
      <c r="E25" s="515" t="s">
        <v>56</v>
      </c>
      <c r="F25" s="516" t="s">
        <v>57</v>
      </c>
      <c r="G25" s="516" t="s">
        <v>58</v>
      </c>
      <c r="H25" s="516" t="s">
        <v>59</v>
      </c>
      <c r="I25" s="510" t="s">
        <v>59</v>
      </c>
      <c r="J25" s="512" t="s">
        <v>19</v>
      </c>
      <c r="K25" s="51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</row>
    <row r="26" spans="1:38" ht="12.95" customHeight="1" thickTop="1" x14ac:dyDescent="0.2">
      <c r="A26" s="161" t="s">
        <v>190</v>
      </c>
      <c r="B26" s="235"/>
      <c r="C26" s="236"/>
      <c r="D26" s="367"/>
      <c r="E26" s="448"/>
      <c r="F26" s="449"/>
      <c r="G26" s="449"/>
      <c r="H26" s="449"/>
      <c r="I26" s="449"/>
      <c r="J26" s="450"/>
      <c r="K26" s="450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</row>
    <row r="27" spans="1:38" s="48" customFormat="1" ht="12.95" customHeight="1" x14ac:dyDescent="0.2">
      <c r="A27" s="158" t="s">
        <v>191</v>
      </c>
      <c r="B27" s="233"/>
      <c r="C27" s="234"/>
      <c r="D27" s="356"/>
      <c r="E27" s="424">
        <f>E28+E29</f>
        <v>9486</v>
      </c>
      <c r="F27" s="429">
        <f>F28+F29</f>
        <v>652827</v>
      </c>
      <c r="G27" s="410">
        <f>G28+G29</f>
        <v>193707</v>
      </c>
      <c r="H27" s="410"/>
      <c r="I27" s="410"/>
      <c r="J27" s="426">
        <f>J28+J29</f>
        <v>856020</v>
      </c>
      <c r="K27" s="426">
        <f>J27</f>
        <v>856020</v>
      </c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  <c r="AL27" s="47"/>
    </row>
    <row r="28" spans="1:38" s="15" customFormat="1" ht="12.95" customHeight="1" x14ac:dyDescent="0.2">
      <c r="A28" s="162" t="s">
        <v>192</v>
      </c>
      <c r="B28" s="235"/>
      <c r="C28" s="236"/>
      <c r="D28" s="367"/>
      <c r="E28" s="421">
        <v>9486</v>
      </c>
      <c r="F28" s="423">
        <v>652827</v>
      </c>
      <c r="G28" s="423">
        <v>108129</v>
      </c>
      <c r="H28" s="423"/>
      <c r="I28" s="423"/>
      <c r="J28" s="336">
        <f>SUM(E28:I28)</f>
        <v>770442</v>
      </c>
      <c r="K28" s="419">
        <f>J28+D27</f>
        <v>770442</v>
      </c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</row>
    <row r="29" spans="1:38" ht="12.95" customHeight="1" x14ac:dyDescent="0.2">
      <c r="A29" s="160" t="s">
        <v>197</v>
      </c>
      <c r="B29" s="233"/>
      <c r="C29" s="234"/>
      <c r="D29" s="356"/>
      <c r="E29" s="424"/>
      <c r="F29" s="429"/>
      <c r="G29" s="410">
        <v>85578</v>
      </c>
      <c r="H29" s="410"/>
      <c r="I29" s="410"/>
      <c r="J29" s="426">
        <f>I29+H29+G29+F29+E29</f>
        <v>85578</v>
      </c>
      <c r="K29" s="426">
        <f>J29+D28</f>
        <v>85578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</row>
    <row r="30" spans="1:38" ht="12.95" customHeight="1" x14ac:dyDescent="0.2">
      <c r="A30" s="161" t="s">
        <v>194</v>
      </c>
      <c r="B30" s="235"/>
      <c r="C30" s="235"/>
      <c r="D30" s="451"/>
      <c r="E30" s="421"/>
      <c r="F30" s="418"/>
      <c r="G30" s="418"/>
      <c r="H30" s="418"/>
      <c r="I30" s="418"/>
      <c r="J30" s="336"/>
      <c r="K30" s="419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</row>
    <row r="31" spans="1:38" s="15" customFormat="1" ht="12.95" customHeight="1" x14ac:dyDescent="0.2">
      <c r="A31" s="161" t="s">
        <v>195</v>
      </c>
      <c r="B31" s="235"/>
      <c r="C31" s="235"/>
      <c r="D31" s="451"/>
      <c r="E31" s="421"/>
      <c r="F31" s="418"/>
      <c r="G31" s="418"/>
      <c r="H31" s="418"/>
      <c r="I31" s="418"/>
      <c r="J31" s="336"/>
      <c r="K31" s="419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</row>
    <row r="32" spans="1:38" s="15" customFormat="1" ht="12.95" customHeight="1" x14ac:dyDescent="0.2">
      <c r="A32" s="161" t="s">
        <v>196</v>
      </c>
      <c r="B32" s="235"/>
      <c r="C32" s="235"/>
      <c r="D32" s="366"/>
      <c r="E32" s="420"/>
      <c r="F32" s="418"/>
      <c r="G32" s="418"/>
      <c r="H32" s="418">
        <v>30379</v>
      </c>
      <c r="I32" s="418"/>
      <c r="J32" s="336">
        <f>H32</f>
        <v>30379</v>
      </c>
      <c r="K32" s="419">
        <f>J32+D32</f>
        <v>30379</v>
      </c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</row>
    <row r="33" spans="1:38" ht="12.95" customHeight="1" thickBot="1" x14ac:dyDescent="0.25">
      <c r="A33" s="163" t="s">
        <v>198</v>
      </c>
      <c r="B33" s="253"/>
      <c r="C33" s="254"/>
      <c r="D33" s="452"/>
      <c r="E33" s="453">
        <f>E11-E27</f>
        <v>2351</v>
      </c>
      <c r="F33" s="454">
        <f>F11+F17-F27</f>
        <v>69694</v>
      </c>
      <c r="G33" s="454">
        <f>G11-G27</f>
        <v>6941</v>
      </c>
      <c r="H33" s="454">
        <f>H11-H32</f>
        <v>865</v>
      </c>
      <c r="I33" s="454">
        <f>I11</f>
        <v>111070</v>
      </c>
      <c r="J33" s="455">
        <f>I33+H33+G33+F33+E33</f>
        <v>190921</v>
      </c>
      <c r="K33" s="456">
        <f>J33+D29</f>
        <v>190921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</row>
    <row r="34" spans="1:38" ht="12.95" customHeight="1" x14ac:dyDescent="0.2">
      <c r="A34" s="11"/>
      <c r="B34" s="3"/>
      <c r="C34" s="3"/>
      <c r="D34" s="3"/>
      <c r="E34" s="56"/>
      <c r="F34" s="56"/>
      <c r="G34" s="56"/>
      <c r="H34" s="56"/>
      <c r="I34" s="56"/>
      <c r="J34" s="56"/>
      <c r="K34" s="56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</row>
    <row r="35" spans="1:38" ht="12.95" customHeight="1" x14ac:dyDescent="0.2">
      <c r="A35" s="517" t="s">
        <v>199</v>
      </c>
      <c r="B35" s="517"/>
      <c r="C35" s="517"/>
      <c r="D35" s="517"/>
      <c r="E35" s="517"/>
      <c r="F35" s="517"/>
      <c r="G35" s="517"/>
      <c r="H35" s="517"/>
      <c r="I35" s="3"/>
      <c r="J35" s="3"/>
      <c r="K35" s="3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</row>
    <row r="36" spans="1:38" ht="12.95" customHeight="1" x14ac:dyDescent="0.2">
      <c r="A36" s="517" t="s">
        <v>200</v>
      </c>
      <c r="B36" s="518"/>
      <c r="C36" s="518"/>
      <c r="D36" s="518"/>
      <c r="E36" s="518"/>
      <c r="F36" s="518"/>
      <c r="G36" s="518"/>
      <c r="H36" s="518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</row>
    <row r="37" spans="1:38" ht="12.95" customHeight="1" x14ac:dyDescent="0.2">
      <c r="A37" s="3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</row>
    <row r="38" spans="1:38" x14ac:dyDescent="0.2">
      <c r="A38" s="388"/>
      <c r="B38" s="2"/>
      <c r="C38" s="2"/>
      <c r="D38" s="2"/>
      <c r="E38" s="392"/>
      <c r="F38" s="392"/>
      <c r="G38" s="392"/>
      <c r="H38" s="392"/>
      <c r="I38" s="392"/>
      <c r="J38" s="392"/>
      <c r="K38" s="39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</row>
    <row r="39" spans="1:38" x14ac:dyDescent="0.2">
      <c r="A39" s="2"/>
      <c r="B39" s="2"/>
      <c r="C39" s="2"/>
      <c r="D39" s="2"/>
      <c r="E39" s="390"/>
      <c r="F39" s="390"/>
      <c r="G39" s="390"/>
      <c r="H39" s="390"/>
      <c r="I39" s="390"/>
      <c r="J39" s="390"/>
      <c r="K39" s="390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</row>
    <row r="40" spans="1:38" x14ac:dyDescent="0.2">
      <c r="A40" s="2"/>
      <c r="B40" s="2"/>
      <c r="C40" s="2"/>
      <c r="D40" s="2"/>
      <c r="E40" s="390"/>
      <c r="F40" s="390"/>
      <c r="G40" s="390"/>
      <c r="H40" s="390"/>
      <c r="I40" s="390"/>
      <c r="J40" s="390"/>
      <c r="K40" s="390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</row>
    <row r="41" spans="1:38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</row>
    <row r="42" spans="1:38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</row>
    <row r="43" spans="1:38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</row>
    <row r="44" spans="1:38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</row>
    <row r="45" spans="1:38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</row>
    <row r="46" spans="1:38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</row>
    <row r="47" spans="1:38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</row>
    <row r="48" spans="1:38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</row>
    <row r="49" spans="1:38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</row>
    <row r="50" spans="1:38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</row>
    <row r="51" spans="1:38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</row>
    <row r="52" spans="1:38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</row>
    <row r="53" spans="1:38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</row>
    <row r="54" spans="1:38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</row>
    <row r="55" spans="1:38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</row>
    <row r="56" spans="1:38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</row>
    <row r="57" spans="1:38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</row>
    <row r="58" spans="1:38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</row>
    <row r="59" spans="1:38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</row>
    <row r="60" spans="1:38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</row>
    <row r="61" spans="1:38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</row>
    <row r="62" spans="1:38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</row>
    <row r="63" spans="1:38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</row>
    <row r="64" spans="1:38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  <c r="AL64" s="2"/>
    </row>
    <row r="65" spans="1:38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  <c r="AL65" s="2"/>
    </row>
    <row r="66" spans="1:38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  <c r="AL66" s="2"/>
    </row>
    <row r="67" spans="1:38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  <c r="AL67" s="2"/>
    </row>
    <row r="68" spans="1:38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  <c r="AL68" s="2"/>
    </row>
    <row r="69" spans="1:38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  <c r="AL69" s="2"/>
    </row>
    <row r="70" spans="1:38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  <c r="AL70" s="2"/>
    </row>
    <row r="71" spans="1:38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  <c r="AL71" s="2"/>
    </row>
    <row r="72" spans="1:38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  <c r="AL72" s="2"/>
    </row>
    <row r="73" spans="1:38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  <c r="AL73" s="2"/>
    </row>
    <row r="74" spans="1:38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  <c r="AL74" s="2"/>
    </row>
    <row r="75" spans="1:38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  <c r="AL75" s="2"/>
    </row>
    <row r="76" spans="1:38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  <c r="AL76" s="2"/>
    </row>
    <row r="77" spans="1:38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  <c r="AL77" s="2"/>
    </row>
    <row r="78" spans="1:38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  <c r="AL78" s="2"/>
    </row>
    <row r="79" spans="1:38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</row>
    <row r="80" spans="1:38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</row>
    <row r="81" spans="1:38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</row>
    <row r="82" spans="1:38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</row>
    <row r="83" spans="1:38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</row>
    <row r="84" spans="1:38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</row>
    <row r="85" spans="1:38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</row>
    <row r="86" spans="1:38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</row>
    <row r="87" spans="1:38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</row>
    <row r="88" spans="1:38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</row>
    <row r="89" spans="1:38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</row>
    <row r="90" spans="1:38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</row>
    <row r="91" spans="1:38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</row>
    <row r="92" spans="1:38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</row>
    <row r="93" spans="1:38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</row>
    <row r="94" spans="1:38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</row>
    <row r="95" spans="1:38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</row>
    <row r="96" spans="1:38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</row>
    <row r="97" spans="1:38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</row>
    <row r="98" spans="1:38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  <c r="AL98" s="2"/>
    </row>
    <row r="99" spans="1:38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</row>
    <row r="100" spans="1:38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</row>
    <row r="101" spans="1:38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  <c r="AL101" s="2"/>
    </row>
    <row r="102" spans="1:38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  <c r="AL102" s="2"/>
    </row>
    <row r="103" spans="1:38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  <c r="AL103" s="2"/>
    </row>
    <row r="104" spans="1:38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  <c r="AL104" s="2"/>
    </row>
    <row r="105" spans="1:38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  <c r="AL105" s="2"/>
    </row>
    <row r="106" spans="1:38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  <c r="AL106" s="2"/>
    </row>
    <row r="107" spans="1:38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  <c r="AL107" s="2"/>
    </row>
    <row r="108" spans="1:38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  <c r="AL108" s="2"/>
    </row>
    <row r="109" spans="1:38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  <c r="AL109" s="2"/>
    </row>
    <row r="110" spans="1:38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  <c r="AL110" s="2"/>
    </row>
    <row r="111" spans="1:38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  <c r="AL111" s="2"/>
    </row>
    <row r="112" spans="1:38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  <c r="AL112" s="2"/>
    </row>
    <row r="113" spans="1:38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  <c r="AL113" s="2"/>
    </row>
    <row r="114" spans="1:38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  <c r="AL114" s="2"/>
    </row>
    <row r="115" spans="1:38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  <c r="AL115" s="2"/>
    </row>
    <row r="116" spans="1:38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  <c r="AL116" s="2"/>
    </row>
    <row r="117" spans="1:38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  <c r="AL117" s="2"/>
    </row>
    <row r="118" spans="1:38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  <c r="AL118" s="2"/>
    </row>
    <row r="119" spans="1:38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  <c r="AL119" s="2"/>
    </row>
    <row r="120" spans="1:38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  <c r="AL120" s="2"/>
    </row>
    <row r="121" spans="1:38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  <c r="AL121" s="2"/>
    </row>
    <row r="122" spans="1:38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  <c r="AL122" s="2"/>
    </row>
    <row r="123" spans="1:38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  <c r="AL123" s="2"/>
    </row>
    <row r="124" spans="1:38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  <c r="AL124" s="2"/>
    </row>
    <row r="125" spans="1:38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  <c r="AL125" s="2"/>
    </row>
    <row r="126" spans="1:38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  <c r="AL126" s="2"/>
    </row>
    <row r="127" spans="1:38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  <c r="AL127" s="2"/>
    </row>
    <row r="128" spans="1:38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</row>
    <row r="129" spans="1:38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</row>
    <row r="130" spans="1:38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  <c r="AL130" s="2"/>
    </row>
    <row r="131" spans="1:38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  <c r="AL131" s="2"/>
    </row>
    <row r="132" spans="1:38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  <c r="AL132" s="2"/>
    </row>
    <row r="133" spans="1:38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  <c r="AL133" s="2"/>
    </row>
    <row r="134" spans="1:38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  <c r="AL134" s="2"/>
    </row>
    <row r="135" spans="1:38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  <c r="AL135" s="2"/>
    </row>
    <row r="136" spans="1:38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  <c r="AL136" s="2"/>
    </row>
    <row r="137" spans="1:38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  <c r="AL137" s="2"/>
    </row>
    <row r="138" spans="1:38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  <c r="AL138" s="2"/>
    </row>
    <row r="139" spans="1:38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  <c r="AL139" s="2"/>
    </row>
    <row r="140" spans="1:38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  <c r="AL140" s="2"/>
    </row>
    <row r="141" spans="1:38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  <c r="AL141" s="2"/>
    </row>
    <row r="142" spans="1:38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</row>
    <row r="143" spans="1:38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</row>
    <row r="144" spans="1:38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</row>
    <row r="145" spans="1:38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</row>
    <row r="146" spans="1:38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</row>
    <row r="147" spans="1:38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</row>
    <row r="148" spans="1:38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</row>
    <row r="149" spans="1:38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</row>
    <row r="150" spans="1:38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</row>
    <row r="151" spans="1:38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</row>
    <row r="152" spans="1:38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</row>
    <row r="153" spans="1:38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</row>
    <row r="154" spans="1:38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</row>
    <row r="155" spans="1:38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</row>
    <row r="156" spans="1:38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</row>
    <row r="157" spans="1:38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</row>
    <row r="158" spans="1:38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</row>
    <row r="159" spans="1:38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</row>
    <row r="160" spans="1:38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</row>
    <row r="161" spans="1:38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</row>
    <row r="162" spans="1:38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</row>
    <row r="163" spans="1:38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</row>
    <row r="164" spans="1:38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</row>
    <row r="165" spans="1:38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</row>
    <row r="166" spans="1:38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</row>
    <row r="167" spans="1:38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</row>
    <row r="168" spans="1:38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  <c r="AL168" s="2"/>
    </row>
    <row r="169" spans="1:38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  <c r="AL169" s="2"/>
    </row>
    <row r="170" spans="1:38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  <c r="AL170" s="2"/>
    </row>
    <row r="171" spans="1:38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  <c r="AL171" s="2"/>
    </row>
    <row r="172" spans="1:38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  <c r="AL172" s="2"/>
    </row>
    <row r="173" spans="1:38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  <c r="AL173" s="2"/>
    </row>
    <row r="174" spans="1:38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  <c r="AL174" s="2"/>
    </row>
    <row r="175" spans="1:38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  <c r="AL175" s="2"/>
    </row>
    <row r="176" spans="1:38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  <c r="AL176" s="2"/>
    </row>
    <row r="177" spans="1:38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  <c r="AL177" s="2"/>
    </row>
    <row r="178" spans="1:38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  <c r="AL178" s="2"/>
    </row>
    <row r="179" spans="1:38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  <c r="AL179" s="2"/>
    </row>
    <row r="180" spans="1:38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  <c r="AL180" s="2"/>
    </row>
    <row r="181" spans="1:38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  <c r="AL181" s="2"/>
    </row>
    <row r="182" spans="1:38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  <c r="AL182" s="2"/>
    </row>
    <row r="183" spans="1:38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  <c r="AL183" s="2"/>
    </row>
    <row r="184" spans="1:38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  <c r="AL184" s="2"/>
    </row>
    <row r="185" spans="1:38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  <c r="AL185" s="2"/>
    </row>
    <row r="186" spans="1:38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  <c r="AL186" s="2"/>
    </row>
    <row r="187" spans="1:38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  <c r="AL187" s="2"/>
    </row>
    <row r="188" spans="1:38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  <c r="AL188" s="2"/>
    </row>
    <row r="189" spans="1:38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  <c r="AL189" s="2"/>
    </row>
    <row r="190" spans="1:38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  <c r="AL190" s="2"/>
    </row>
    <row r="191" spans="1:38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  <c r="AL191" s="2"/>
    </row>
    <row r="192" spans="1:38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  <c r="AL192" s="2"/>
    </row>
    <row r="193" spans="1:38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  <c r="AL193" s="2"/>
    </row>
    <row r="194" spans="1:38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  <c r="AL194" s="2"/>
    </row>
    <row r="195" spans="1:38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  <c r="AL195" s="2"/>
    </row>
    <row r="196" spans="1:38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  <c r="AL196" s="2"/>
    </row>
    <row r="197" spans="1:38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  <c r="AL197" s="2"/>
    </row>
    <row r="198" spans="1:38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  <c r="AL198" s="2"/>
    </row>
    <row r="199" spans="1:38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  <c r="AL199" s="2"/>
    </row>
    <row r="200" spans="1:38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  <c r="AL200" s="2"/>
    </row>
    <row r="201" spans="1:38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  <c r="AL201" s="2"/>
    </row>
    <row r="202" spans="1:38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  <c r="AL202" s="2"/>
    </row>
    <row r="203" spans="1:38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  <c r="AL203" s="2"/>
    </row>
    <row r="204" spans="1:38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  <c r="AL204" s="2"/>
    </row>
    <row r="205" spans="1:38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  <c r="AL205" s="2"/>
    </row>
    <row r="206" spans="1:38" x14ac:dyDescent="0.2">
      <c r="A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  <c r="AL206" s="2"/>
    </row>
    <row r="207" spans="1:38" x14ac:dyDescent="0.2">
      <c r="A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  <c r="AL207" s="2"/>
    </row>
    <row r="208" spans="1:38" x14ac:dyDescent="0.2">
      <c r="A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  <c r="AL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2" orientation="landscape" verticalDpi="72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K270"/>
  <sheetViews>
    <sheetView zoomScaleNormal="100" zoomScaleSheetLayoutView="75" workbookViewId="0">
      <selection activeCell="A2" sqref="A2"/>
    </sheetView>
  </sheetViews>
  <sheetFormatPr defaultColWidth="8.85546875" defaultRowHeight="12.75" x14ac:dyDescent="0.2"/>
  <cols>
    <col min="1" max="11" width="15.7109375" style="4" customWidth="1"/>
    <col min="12" max="12" width="7.7109375" style="4" customWidth="1"/>
    <col min="13" max="14" width="7.85546875" style="4" customWidth="1"/>
    <col min="15" max="15" width="8.28515625" style="4" customWidth="1"/>
    <col min="16" max="16" width="6.85546875" style="4" customWidth="1"/>
    <col min="17" max="16384" width="8.85546875" style="4"/>
  </cols>
  <sheetData>
    <row r="1" spans="1:37" ht="12.95" customHeight="1" x14ac:dyDescent="0.25">
      <c r="A1" s="526" t="s">
        <v>201</v>
      </c>
    </row>
    <row r="2" spans="1:37" s="2" customFormat="1" ht="15" customHeight="1" x14ac:dyDescent="0.2">
      <c r="A2" s="520" t="s">
        <v>202</v>
      </c>
    </row>
    <row r="3" spans="1:37" s="2" customFormat="1" ht="12.95" customHeight="1" x14ac:dyDescent="0.2">
      <c r="A3" s="3"/>
    </row>
    <row r="4" spans="1:37" s="2" customFormat="1" ht="12.95" customHeight="1" thickBot="1" x14ac:dyDescent="0.25">
      <c r="A4" s="1" t="s">
        <v>2</v>
      </c>
      <c r="B4" s="81"/>
      <c r="C4" s="503" t="s">
        <v>4</v>
      </c>
    </row>
    <row r="5" spans="1:37" ht="12.95" customHeight="1" x14ac:dyDescent="0.2">
      <c r="A5" s="108"/>
      <c r="B5" s="109"/>
      <c r="C5" s="110"/>
      <c r="D5" s="124"/>
      <c r="E5" s="125"/>
      <c r="F5" s="126" t="s">
        <v>33</v>
      </c>
      <c r="G5" s="125"/>
      <c r="H5" s="536" t="s">
        <v>34</v>
      </c>
      <c r="I5" s="125"/>
      <c r="J5" s="127"/>
      <c r="K5" s="111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2.95" customHeight="1" x14ac:dyDescent="0.2">
      <c r="A6" s="112"/>
      <c r="B6" s="116" t="s">
        <v>6</v>
      </c>
      <c r="C6" s="113"/>
      <c r="D6" s="186" t="s">
        <v>7</v>
      </c>
      <c r="E6" s="187" t="s">
        <v>35</v>
      </c>
      <c r="F6" s="186" t="s">
        <v>36</v>
      </c>
      <c r="G6" s="186" t="s">
        <v>37</v>
      </c>
      <c r="H6" s="186" t="s">
        <v>35</v>
      </c>
      <c r="I6" s="188" t="s">
        <v>38</v>
      </c>
      <c r="J6" s="189" t="s">
        <v>39</v>
      </c>
      <c r="K6" s="189"/>
      <c r="L6" s="3"/>
      <c r="M6" s="3"/>
      <c r="N6" s="3"/>
      <c r="O6" s="3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2.95" customHeight="1" x14ac:dyDescent="0.2">
      <c r="A7" s="112"/>
      <c r="B7" s="537" t="s">
        <v>12</v>
      </c>
      <c r="C7" s="113"/>
      <c r="D7" s="186"/>
      <c r="E7" s="187" t="s">
        <v>40</v>
      </c>
      <c r="F7" s="186" t="s">
        <v>41</v>
      </c>
      <c r="G7" s="186" t="s">
        <v>42</v>
      </c>
      <c r="H7" s="186" t="s">
        <v>43</v>
      </c>
      <c r="I7" s="188" t="s">
        <v>44</v>
      </c>
      <c r="J7" s="189" t="s">
        <v>13</v>
      </c>
      <c r="K7" s="189" t="s">
        <v>45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2"/>
      <c r="AD7" s="2"/>
      <c r="AE7" s="2"/>
      <c r="AF7" s="2"/>
      <c r="AG7" s="2"/>
      <c r="AH7" s="2"/>
      <c r="AI7" s="2"/>
      <c r="AJ7" s="2"/>
      <c r="AK7" s="2"/>
    </row>
    <row r="8" spans="1:37" ht="12.95" customHeight="1" x14ac:dyDescent="0.2">
      <c r="A8" s="112"/>
      <c r="B8" s="537" t="s">
        <v>14</v>
      </c>
      <c r="C8" s="113"/>
      <c r="D8" s="186"/>
      <c r="E8" s="187" t="s">
        <v>46</v>
      </c>
      <c r="F8" s="186"/>
      <c r="G8" s="186" t="s">
        <v>47</v>
      </c>
      <c r="H8" s="186" t="s">
        <v>48</v>
      </c>
      <c r="I8" s="188"/>
      <c r="J8" s="189" t="s">
        <v>49</v>
      </c>
      <c r="K8" s="189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2"/>
      <c r="AD8" s="2"/>
      <c r="AE8" s="2"/>
      <c r="AF8" s="2"/>
      <c r="AG8" s="2"/>
      <c r="AH8" s="2"/>
      <c r="AI8" s="2"/>
      <c r="AJ8" s="2"/>
      <c r="AK8" s="2"/>
    </row>
    <row r="9" spans="1:37" ht="12.95" customHeight="1" x14ac:dyDescent="0.2">
      <c r="A9" s="112"/>
      <c r="B9" s="113"/>
      <c r="C9" s="113"/>
      <c r="D9" s="538" t="s">
        <v>15</v>
      </c>
      <c r="E9" s="539" t="s">
        <v>50</v>
      </c>
      <c r="F9" s="538" t="s">
        <v>51</v>
      </c>
      <c r="G9" s="538" t="s">
        <v>52</v>
      </c>
      <c r="H9" s="538" t="s">
        <v>53</v>
      </c>
      <c r="I9" s="540" t="s">
        <v>54</v>
      </c>
      <c r="J9" s="541" t="s">
        <v>16</v>
      </c>
      <c r="K9" s="541" t="s">
        <v>55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12.95" customHeight="1" thickBot="1" x14ac:dyDescent="0.25">
      <c r="A10" s="114"/>
      <c r="B10" s="115"/>
      <c r="C10" s="115"/>
      <c r="D10" s="542" t="s">
        <v>18</v>
      </c>
      <c r="E10" s="543" t="s">
        <v>56</v>
      </c>
      <c r="F10" s="542" t="s">
        <v>57</v>
      </c>
      <c r="G10" s="542" t="s">
        <v>58</v>
      </c>
      <c r="H10" s="542" t="s">
        <v>59</v>
      </c>
      <c r="I10" s="544" t="s">
        <v>59</v>
      </c>
      <c r="J10" s="545" t="s">
        <v>19</v>
      </c>
      <c r="K10" s="545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s="48" customFormat="1" ht="12.95" customHeight="1" thickTop="1" x14ac:dyDescent="0.2">
      <c r="A11" s="245" t="s">
        <v>203</v>
      </c>
      <c r="B11" s="246"/>
      <c r="C11" s="246"/>
      <c r="D11" s="546"/>
      <c r="E11" s="420">
        <f>'C5-2006'!E11-'C5-2006'!E28</f>
        <v>2351</v>
      </c>
      <c r="F11" s="418">
        <f>'C5-2006'!F11+'C5-2006'!E28+'C5-2006'!G28</f>
        <v>809757</v>
      </c>
      <c r="G11" s="418">
        <f>'C5-2006'!G11-'C5-2006'!G28</f>
        <v>92519</v>
      </c>
      <c r="H11" s="418">
        <f>'C5-2006'!H11</f>
        <v>31244</v>
      </c>
      <c r="I11" s="418">
        <f>'C5-2006'!I11</f>
        <v>111070</v>
      </c>
      <c r="J11" s="336">
        <f>E11+F11+G11+H11+I11</f>
        <v>1046941</v>
      </c>
      <c r="K11" s="336">
        <f>J11+D11</f>
        <v>1046941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spans="1:37" ht="12.95" customHeight="1" x14ac:dyDescent="0.2">
      <c r="A12" s="247" t="s">
        <v>204</v>
      </c>
      <c r="B12" s="248"/>
      <c r="C12" s="248"/>
      <c r="D12" s="356"/>
      <c r="E12" s="424"/>
      <c r="F12" s="429"/>
      <c r="G12" s="410"/>
      <c r="H12" s="410"/>
      <c r="I12" s="410"/>
      <c r="J12" s="426"/>
      <c r="K12" s="426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ht="12.95" customHeight="1" x14ac:dyDescent="0.2">
      <c r="A13" s="457" t="s">
        <v>192</v>
      </c>
      <c r="B13" s="458"/>
      <c r="C13" s="458"/>
      <c r="D13" s="346"/>
      <c r="E13" s="420"/>
      <c r="F13" s="418"/>
      <c r="G13" s="418"/>
      <c r="H13" s="418"/>
      <c r="I13" s="418"/>
      <c r="J13" s="336"/>
      <c r="K13" s="459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</row>
    <row r="14" spans="1:37" ht="12.95" customHeight="1" x14ac:dyDescent="0.2">
      <c r="A14" s="460" t="s">
        <v>197</v>
      </c>
      <c r="B14" s="248"/>
      <c r="C14" s="248"/>
      <c r="D14" s="356"/>
      <c r="E14" s="424"/>
      <c r="F14" s="429"/>
      <c r="G14" s="410"/>
      <c r="H14" s="410"/>
      <c r="I14" s="410"/>
      <c r="J14" s="426"/>
      <c r="K14" s="426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</row>
    <row r="15" spans="1:37" ht="12.95" customHeight="1" x14ac:dyDescent="0.2">
      <c r="A15" s="249" t="s">
        <v>194</v>
      </c>
      <c r="B15" s="250"/>
      <c r="C15" s="250"/>
      <c r="D15" s="415"/>
      <c r="E15" s="421"/>
      <c r="F15" s="418"/>
      <c r="G15" s="418"/>
      <c r="H15" s="418"/>
      <c r="I15" s="418"/>
      <c r="J15" s="336"/>
      <c r="K15" s="425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</row>
    <row r="16" spans="1:37" ht="12.95" customHeight="1" x14ac:dyDescent="0.2">
      <c r="A16" s="249" t="s">
        <v>195</v>
      </c>
      <c r="B16" s="250"/>
      <c r="C16" s="250"/>
      <c r="D16" s="415"/>
      <c r="E16" s="421"/>
      <c r="F16" s="418"/>
      <c r="G16" s="418"/>
      <c r="H16" s="418"/>
      <c r="I16" s="418"/>
      <c r="J16" s="336"/>
      <c r="K16" s="425"/>
      <c r="L16" s="2"/>
      <c r="M16" s="2"/>
      <c r="N16" s="2"/>
      <c r="O16" s="2"/>
      <c r="P16" s="2"/>
      <c r="Q16" s="2"/>
      <c r="R16" s="2"/>
      <c r="S16" s="2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</row>
    <row r="17" spans="1:37" ht="12.95" customHeight="1" thickBot="1" x14ac:dyDescent="0.25">
      <c r="A17" s="251" t="s">
        <v>196</v>
      </c>
      <c r="B17" s="252"/>
      <c r="C17" s="252"/>
      <c r="D17" s="431"/>
      <c r="E17" s="446"/>
      <c r="F17" s="447">
        <f>'C5-2006'!F17</f>
        <v>30379</v>
      </c>
      <c r="G17" s="447"/>
      <c r="H17" s="447"/>
      <c r="I17" s="447"/>
      <c r="J17" s="430">
        <f>F17</f>
        <v>30379</v>
      </c>
      <c r="K17" s="432">
        <f>J17</f>
        <v>30379</v>
      </c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ht="12.95" customHeight="1" x14ac:dyDescent="0.2">
      <c r="A18" s="11"/>
      <c r="B18" s="3"/>
      <c r="C18" s="3"/>
      <c r="D18" s="3"/>
      <c r="E18" s="3"/>
      <c r="F18" s="3"/>
      <c r="G18" s="3"/>
      <c r="H18" s="3"/>
      <c r="I18" s="3"/>
      <c r="J18" s="3"/>
      <c r="K18" s="3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12.95" customHeight="1" thickBot="1" x14ac:dyDescent="0.25">
      <c r="A19" s="1" t="s">
        <v>3</v>
      </c>
      <c r="B19" s="1"/>
      <c r="C19" s="503" t="s">
        <v>5</v>
      </c>
      <c r="D19" s="3"/>
      <c r="E19" s="3"/>
      <c r="F19" s="3"/>
      <c r="G19" s="3"/>
      <c r="H19" s="3"/>
      <c r="I19" s="3"/>
      <c r="J19" s="3"/>
      <c r="K19" s="3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12.95" customHeight="1" x14ac:dyDescent="0.2">
      <c r="A20" s="65"/>
      <c r="B20" s="72"/>
      <c r="C20" s="73"/>
      <c r="D20" s="118"/>
      <c r="E20" s="118"/>
      <c r="F20" s="119" t="s">
        <v>33</v>
      </c>
      <c r="G20" s="118"/>
      <c r="H20" s="519" t="s">
        <v>34</v>
      </c>
      <c r="I20" s="118"/>
      <c r="J20" s="120"/>
      <c r="K20" s="68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ht="12.95" customHeight="1" x14ac:dyDescent="0.2">
      <c r="A21" s="7"/>
      <c r="B21" s="100" t="s">
        <v>6</v>
      </c>
      <c r="C21" s="12"/>
      <c r="D21" s="179" t="s">
        <v>7</v>
      </c>
      <c r="E21" s="180" t="s">
        <v>35</v>
      </c>
      <c r="F21" s="179" t="s">
        <v>36</v>
      </c>
      <c r="G21" s="179" t="s">
        <v>37</v>
      </c>
      <c r="H21" s="179" t="s">
        <v>35</v>
      </c>
      <c r="I21" s="177" t="s">
        <v>38</v>
      </c>
      <c r="J21" s="178" t="s">
        <v>39</v>
      </c>
      <c r="K21" s="178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ht="12.95" customHeight="1" x14ac:dyDescent="0.2">
      <c r="A22" s="7"/>
      <c r="B22" s="504" t="s">
        <v>12</v>
      </c>
      <c r="C22" s="12"/>
      <c r="D22" s="179"/>
      <c r="E22" s="180" t="s">
        <v>40</v>
      </c>
      <c r="F22" s="179" t="s">
        <v>41</v>
      </c>
      <c r="G22" s="179" t="s">
        <v>42</v>
      </c>
      <c r="H22" s="179" t="s">
        <v>43</v>
      </c>
      <c r="I22" s="177" t="s">
        <v>44</v>
      </c>
      <c r="J22" s="178" t="s">
        <v>13</v>
      </c>
      <c r="K22" s="178" t="s">
        <v>45</v>
      </c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2.95" customHeight="1" x14ac:dyDescent="0.2">
      <c r="A23" s="7"/>
      <c r="B23" s="504" t="s">
        <v>14</v>
      </c>
      <c r="C23" s="12"/>
      <c r="D23" s="179"/>
      <c r="E23" s="180" t="s">
        <v>46</v>
      </c>
      <c r="F23" s="179"/>
      <c r="G23" s="179" t="s">
        <v>47</v>
      </c>
      <c r="H23" s="179" t="s">
        <v>48</v>
      </c>
      <c r="I23" s="177"/>
      <c r="J23" s="178" t="s">
        <v>49</v>
      </c>
      <c r="K23" s="178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ht="12.95" customHeight="1" x14ac:dyDescent="0.2">
      <c r="A24" s="7"/>
      <c r="B24" s="6"/>
      <c r="C24" s="12"/>
      <c r="D24" s="513" t="s">
        <v>15</v>
      </c>
      <c r="E24" s="514" t="s">
        <v>50</v>
      </c>
      <c r="F24" s="513" t="s">
        <v>51</v>
      </c>
      <c r="G24" s="513" t="s">
        <v>52</v>
      </c>
      <c r="H24" s="513" t="s">
        <v>53</v>
      </c>
      <c r="I24" s="509" t="s">
        <v>54</v>
      </c>
      <c r="J24" s="511" t="s">
        <v>16</v>
      </c>
      <c r="K24" s="511" t="s">
        <v>55</v>
      </c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</row>
    <row r="25" spans="1:37" ht="12.95" customHeight="1" thickBot="1" x14ac:dyDescent="0.25">
      <c r="A25" s="70"/>
      <c r="B25" s="8"/>
      <c r="C25" s="13"/>
      <c r="D25" s="516" t="s">
        <v>18</v>
      </c>
      <c r="E25" s="515" t="s">
        <v>56</v>
      </c>
      <c r="F25" s="516" t="s">
        <v>57</v>
      </c>
      <c r="G25" s="516" t="s">
        <v>58</v>
      </c>
      <c r="H25" s="516" t="s">
        <v>59</v>
      </c>
      <c r="I25" s="510" t="s">
        <v>59</v>
      </c>
      <c r="J25" s="512" t="s">
        <v>19</v>
      </c>
      <c r="K25" s="51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</row>
    <row r="26" spans="1:37" ht="12.95" customHeight="1" thickTop="1" x14ac:dyDescent="0.2">
      <c r="A26" s="157" t="s">
        <v>203</v>
      </c>
      <c r="B26" s="231"/>
      <c r="C26" s="232"/>
      <c r="D26" s="461"/>
      <c r="E26" s="462"/>
      <c r="F26" s="437"/>
      <c r="G26" s="437"/>
      <c r="H26" s="437"/>
      <c r="I26" s="437"/>
      <c r="J26" s="337"/>
      <c r="K26" s="337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</row>
    <row r="27" spans="1:37" s="48" customFormat="1" ht="12.95" customHeight="1" x14ac:dyDescent="0.2">
      <c r="A27" s="158" t="s">
        <v>204</v>
      </c>
      <c r="B27" s="240"/>
      <c r="C27" s="241"/>
      <c r="D27" s="356"/>
      <c r="E27" s="424"/>
      <c r="F27" s="429">
        <f>F28+F29</f>
        <v>770442</v>
      </c>
      <c r="G27" s="410">
        <f>G28+G29</f>
        <v>85578</v>
      </c>
      <c r="H27" s="410"/>
      <c r="I27" s="410"/>
      <c r="J27" s="426">
        <f>J28+J29</f>
        <v>856020</v>
      </c>
      <c r="K27" s="426">
        <f>J27+D27</f>
        <v>856020</v>
      </c>
      <c r="L27" s="47"/>
      <c r="M27" s="47"/>
      <c r="N27" s="47"/>
      <c r="O27" s="47"/>
      <c r="P27" s="47"/>
      <c r="Q27" s="47"/>
      <c r="R27" s="47"/>
      <c r="S27" s="47"/>
      <c r="T27" s="47"/>
      <c r="U27" s="47"/>
      <c r="V27" s="47"/>
      <c r="W27" s="47"/>
      <c r="X27" s="47"/>
      <c r="Y27" s="47"/>
      <c r="Z27" s="47"/>
      <c r="AA27" s="47"/>
      <c r="AB27" s="47"/>
      <c r="AC27" s="47"/>
      <c r="AD27" s="47"/>
      <c r="AE27" s="47"/>
      <c r="AF27" s="47"/>
      <c r="AG27" s="47"/>
      <c r="AH27" s="47"/>
      <c r="AI27" s="47"/>
      <c r="AJ27" s="47"/>
      <c r="AK27" s="47"/>
    </row>
    <row r="28" spans="1:37" ht="12.95" customHeight="1" x14ac:dyDescent="0.2">
      <c r="A28" s="159" t="s">
        <v>192</v>
      </c>
      <c r="B28" s="231"/>
      <c r="C28" s="232"/>
      <c r="D28" s="463"/>
      <c r="E28" s="421"/>
      <c r="F28" s="423">
        <f>'C5-2006'!J28</f>
        <v>770442</v>
      </c>
      <c r="G28" s="423"/>
      <c r="H28" s="423"/>
      <c r="I28" s="423"/>
      <c r="J28" s="425">
        <f>I28+H28+G28+F28+E28</f>
        <v>770442</v>
      </c>
      <c r="K28" s="425">
        <f>J28+D28</f>
        <v>770442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2.95" customHeight="1" x14ac:dyDescent="0.2">
      <c r="A29" s="160" t="s">
        <v>197</v>
      </c>
      <c r="B29" s="233"/>
      <c r="C29" s="234"/>
      <c r="D29" s="356"/>
      <c r="E29" s="424"/>
      <c r="F29" s="429"/>
      <c r="G29" s="410">
        <f>'C5-2006'!G29</f>
        <v>85578</v>
      </c>
      <c r="H29" s="410"/>
      <c r="I29" s="410"/>
      <c r="J29" s="426">
        <f>I29+H29+G29+F29+E29</f>
        <v>85578</v>
      </c>
      <c r="K29" s="426">
        <f>J29+D29</f>
        <v>85578</v>
      </c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ht="12.95" customHeight="1" x14ac:dyDescent="0.2">
      <c r="A30" s="242" t="s">
        <v>194</v>
      </c>
      <c r="B30" s="243"/>
      <c r="C30" s="243"/>
      <c r="D30" s="464"/>
      <c r="E30" s="421"/>
      <c r="F30" s="418"/>
      <c r="G30" s="418"/>
      <c r="H30" s="418"/>
      <c r="I30" s="418"/>
      <c r="J30" s="336"/>
      <c r="K30" s="425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12.95" customHeight="1" x14ac:dyDescent="0.2">
      <c r="A31" s="242" t="s">
        <v>195</v>
      </c>
      <c r="B31" s="243"/>
      <c r="C31" s="243"/>
      <c r="D31" s="464"/>
      <c r="E31" s="421"/>
      <c r="F31" s="418"/>
      <c r="G31" s="418"/>
      <c r="H31" s="418"/>
      <c r="I31" s="418"/>
      <c r="J31" s="336"/>
      <c r="K31" s="425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ht="12.95" customHeight="1" x14ac:dyDescent="0.2">
      <c r="A32" s="242" t="s">
        <v>196</v>
      </c>
      <c r="B32" s="243"/>
      <c r="C32" s="243"/>
      <c r="D32" s="464"/>
      <c r="E32" s="421"/>
      <c r="F32" s="414"/>
      <c r="G32" s="418"/>
      <c r="H32" s="418">
        <f>'C5-2006'!H32</f>
        <v>30379</v>
      </c>
      <c r="I32" s="418"/>
      <c r="J32" s="336">
        <f>H32</f>
        <v>30379</v>
      </c>
      <c r="K32" s="425">
        <f>J32</f>
        <v>30379</v>
      </c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ht="12.95" customHeight="1" thickBot="1" x14ac:dyDescent="0.25">
      <c r="A33" s="163" t="s">
        <v>198</v>
      </c>
      <c r="B33" s="244"/>
      <c r="C33" s="244"/>
      <c r="D33" s="465"/>
      <c r="E33" s="453">
        <f>E11</f>
        <v>2351</v>
      </c>
      <c r="F33" s="454">
        <f>F11+F17-F28</f>
        <v>69694</v>
      </c>
      <c r="G33" s="454">
        <f>G11-G29</f>
        <v>6941</v>
      </c>
      <c r="H33" s="454">
        <f>H11-H32</f>
        <v>865</v>
      </c>
      <c r="I33" s="454">
        <f>I11</f>
        <v>111070</v>
      </c>
      <c r="J33" s="455">
        <f>I33+H33+G33+F33+E33</f>
        <v>190921</v>
      </c>
      <c r="K33" s="456">
        <f>J33+D33</f>
        <v>190921</v>
      </c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ht="12.95" customHeight="1" x14ac:dyDescent="0.2">
      <c r="A34" s="28"/>
      <c r="B34" s="3"/>
      <c r="C34" s="3"/>
      <c r="D34" s="3"/>
      <c r="E34" s="3"/>
      <c r="F34" s="3"/>
      <c r="G34" s="3"/>
      <c r="H34" s="3"/>
      <c r="I34" s="3"/>
      <c r="J34" s="3"/>
      <c r="K34" s="3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</row>
    <row r="35" spans="1:37" s="52" customFormat="1" ht="12.95" customHeight="1" x14ac:dyDescent="0.2">
      <c r="A35" s="517" t="s">
        <v>205</v>
      </c>
      <c r="B35" s="517"/>
      <c r="C35" s="517"/>
      <c r="D35" s="517"/>
      <c r="E35" s="517"/>
      <c r="F35" s="517"/>
      <c r="G35" s="517"/>
      <c r="H35" s="517"/>
      <c r="I35" s="517"/>
      <c r="J35" s="28"/>
      <c r="K35" s="28"/>
      <c r="L35" s="28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  <c r="Z35" s="28"/>
      <c r="AA35" s="28"/>
      <c r="AB35" s="28"/>
      <c r="AC35" s="28"/>
      <c r="AD35" s="28"/>
      <c r="AE35" s="28"/>
      <c r="AF35" s="28"/>
      <c r="AG35" s="28"/>
      <c r="AH35" s="28"/>
      <c r="AI35" s="28"/>
      <c r="AJ35" s="28"/>
      <c r="AK35" s="28"/>
    </row>
    <row r="36" spans="1:37" s="52" customFormat="1" ht="12.95" customHeight="1" x14ac:dyDescent="0.2">
      <c r="A36" s="517" t="s">
        <v>206</v>
      </c>
      <c r="B36" s="517"/>
      <c r="C36" s="517"/>
      <c r="D36" s="517"/>
      <c r="E36" s="517"/>
      <c r="F36" s="517"/>
      <c r="G36" s="517"/>
      <c r="H36" s="517"/>
      <c r="I36" s="517"/>
      <c r="J36" s="28"/>
      <c r="K36" s="28"/>
      <c r="L36" s="28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  <c r="Z36" s="28"/>
      <c r="AA36" s="28"/>
      <c r="AB36" s="28"/>
      <c r="AC36" s="28"/>
      <c r="AD36" s="28"/>
      <c r="AE36" s="28"/>
      <c r="AF36" s="28"/>
      <c r="AG36" s="28"/>
      <c r="AH36" s="28"/>
      <c r="AI36" s="28"/>
      <c r="AJ36" s="28"/>
      <c r="AK36" s="28"/>
    </row>
    <row r="37" spans="1:37" ht="12.95" customHeight="1" x14ac:dyDescent="0.2">
      <c r="A37" s="517" t="s">
        <v>207</v>
      </c>
      <c r="B37" s="518"/>
      <c r="C37" s="518"/>
      <c r="D37" s="518"/>
      <c r="E37" s="518"/>
      <c r="F37" s="518"/>
      <c r="G37" s="518"/>
      <c r="H37" s="518"/>
      <c r="I37" s="518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</row>
    <row r="38" spans="1:37" ht="12.95" customHeight="1" x14ac:dyDescent="0.2">
      <c r="A38" s="3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</row>
    <row r="39" spans="1:37" ht="12.95" customHeight="1" x14ac:dyDescent="0.2">
      <c r="A39" s="3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</row>
    <row r="40" spans="1:37" ht="12.95" customHeight="1" x14ac:dyDescent="0.2">
      <c r="A40" s="2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ht="12.95" customHeight="1" x14ac:dyDescent="0.2">
      <c r="A41" s="2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</row>
    <row r="42" spans="1:37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x14ac:dyDescent="0.2">
      <c r="A43" s="2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</row>
    <row r="44" spans="1:37" x14ac:dyDescent="0.2">
      <c r="A44" s="2"/>
      <c r="B44" s="2"/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</row>
    <row r="45" spans="1:37" x14ac:dyDescent="0.2">
      <c r="A45" s="2"/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x14ac:dyDescent="0.2">
      <c r="A46" s="2"/>
      <c r="B46" s="2"/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x14ac:dyDescent="0.2">
      <c r="A48" s="2"/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</row>
    <row r="49" spans="1:37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</row>
    <row r="50" spans="1:37" x14ac:dyDescent="0.2">
      <c r="A50" s="2"/>
      <c r="B50" s="2"/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x14ac:dyDescent="0.2">
      <c r="A51" s="2"/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x14ac:dyDescent="0.2">
      <c r="A52" s="2"/>
      <c r="B52" s="2"/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2">
      <c r="A53" s="2"/>
      <c r="B53" s="2"/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2">
      <c r="A54" s="2"/>
      <c r="B54" s="2"/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2">
      <c r="A55" s="2"/>
      <c r="B55" s="2"/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2">
      <c r="A56" s="2"/>
      <c r="B56" s="2"/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  <row r="114" spans="1:37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</row>
    <row r="115" spans="1:37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</row>
    <row r="116" spans="1:37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</row>
    <row r="117" spans="1:37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</row>
    <row r="118" spans="1:37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</row>
    <row r="119" spans="1:37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</row>
    <row r="120" spans="1:37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</row>
    <row r="121" spans="1:37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</row>
    <row r="122" spans="1:37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</row>
    <row r="123" spans="1:37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</row>
    <row r="124" spans="1:37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</row>
    <row r="125" spans="1:37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</row>
    <row r="126" spans="1:37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</row>
    <row r="127" spans="1:37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</row>
    <row r="128" spans="1:37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</row>
    <row r="129" spans="1:37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</row>
    <row r="130" spans="1:37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</row>
    <row r="131" spans="1:37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</row>
    <row r="132" spans="1:37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</row>
    <row r="133" spans="1:37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7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7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7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7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7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7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</row>
    <row r="151" spans="1:37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</row>
    <row r="152" spans="1:37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</row>
    <row r="153" spans="1:37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</row>
    <row r="154" spans="1:37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</row>
    <row r="155" spans="1:37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</row>
    <row r="156" spans="1:37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37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</row>
    <row r="158" spans="1:37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</row>
    <row r="159" spans="1:37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</row>
    <row r="160" spans="1:37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</row>
    <row r="161" spans="1:37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</row>
    <row r="162" spans="1:37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</row>
    <row r="163" spans="1:37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</row>
    <row r="164" spans="1:37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</row>
    <row r="165" spans="1:37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</row>
    <row r="166" spans="1:37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</row>
    <row r="167" spans="1:37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</row>
    <row r="168" spans="1:37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</row>
    <row r="169" spans="1:37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37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</row>
    <row r="171" spans="1:37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</row>
    <row r="172" spans="1:37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7" x14ac:dyDescent="0.2">
      <c r="A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7" x14ac:dyDescent="0.2">
      <c r="A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7" x14ac:dyDescent="0.2">
      <c r="A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7" x14ac:dyDescent="0.2">
      <c r="A176" s="2"/>
    </row>
    <row r="177" spans="1:1" x14ac:dyDescent="0.2">
      <c r="A177" s="2"/>
    </row>
    <row r="178" spans="1:1" x14ac:dyDescent="0.2">
      <c r="A178" s="2"/>
    </row>
    <row r="179" spans="1:1" x14ac:dyDescent="0.2">
      <c r="A179" s="2"/>
    </row>
    <row r="180" spans="1:1" x14ac:dyDescent="0.2">
      <c r="A180" s="2"/>
    </row>
    <row r="181" spans="1:1" x14ac:dyDescent="0.2">
      <c r="A181" s="2"/>
    </row>
    <row r="182" spans="1:1" x14ac:dyDescent="0.2">
      <c r="A182" s="2"/>
    </row>
    <row r="183" spans="1:1" x14ac:dyDescent="0.2">
      <c r="A183" s="2"/>
    </row>
    <row r="184" spans="1:1" x14ac:dyDescent="0.2">
      <c r="A184" s="2"/>
    </row>
    <row r="185" spans="1:1" x14ac:dyDescent="0.2">
      <c r="A185" s="2"/>
    </row>
    <row r="186" spans="1:1" x14ac:dyDescent="0.2">
      <c r="A186" s="2"/>
    </row>
    <row r="187" spans="1:1" x14ac:dyDescent="0.2">
      <c r="A187" s="2"/>
    </row>
    <row r="188" spans="1:1" x14ac:dyDescent="0.2">
      <c r="A188" s="2"/>
    </row>
    <row r="189" spans="1:1" x14ac:dyDescent="0.2">
      <c r="A189" s="2"/>
    </row>
    <row r="190" spans="1:1" x14ac:dyDescent="0.2">
      <c r="A190" s="2"/>
    </row>
    <row r="191" spans="1:1" x14ac:dyDescent="0.2">
      <c r="A191" s="2"/>
    </row>
    <row r="192" spans="1:1" x14ac:dyDescent="0.2">
      <c r="A192" s="2"/>
    </row>
    <row r="193" spans="1:1" x14ac:dyDescent="0.2">
      <c r="A193" s="2"/>
    </row>
    <row r="194" spans="1:1" x14ac:dyDescent="0.2">
      <c r="A194" s="2"/>
    </row>
    <row r="195" spans="1:1" x14ac:dyDescent="0.2">
      <c r="A195" s="2"/>
    </row>
    <row r="196" spans="1:1" x14ac:dyDescent="0.2">
      <c r="A196" s="2"/>
    </row>
    <row r="197" spans="1:1" x14ac:dyDescent="0.2">
      <c r="A197" s="2"/>
    </row>
    <row r="198" spans="1:1" x14ac:dyDescent="0.2">
      <c r="A198" s="2"/>
    </row>
    <row r="199" spans="1:1" x14ac:dyDescent="0.2">
      <c r="A199" s="2"/>
    </row>
    <row r="200" spans="1:1" x14ac:dyDescent="0.2">
      <c r="A200" s="2"/>
    </row>
    <row r="201" spans="1:1" x14ac:dyDescent="0.2">
      <c r="A201" s="2"/>
    </row>
    <row r="202" spans="1:1" x14ac:dyDescent="0.2">
      <c r="A202" s="2"/>
    </row>
    <row r="203" spans="1:1" x14ac:dyDescent="0.2">
      <c r="A203" s="2"/>
    </row>
    <row r="204" spans="1:1" x14ac:dyDescent="0.2">
      <c r="A204" s="2"/>
    </row>
    <row r="205" spans="1:1" x14ac:dyDescent="0.2">
      <c r="A205" s="2"/>
    </row>
    <row r="206" spans="1:1" x14ac:dyDescent="0.2">
      <c r="A206" s="2"/>
    </row>
    <row r="207" spans="1:1" x14ac:dyDescent="0.2">
      <c r="A207" s="2"/>
    </row>
    <row r="208" spans="1:1" x14ac:dyDescent="0.2">
      <c r="A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</sheetData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2" orientation="landscape" verticalDpi="7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3" tint="0.39997558519241921"/>
    <pageSetUpPr fitToPage="1"/>
  </sheetPr>
  <dimension ref="A1:AK318"/>
  <sheetViews>
    <sheetView zoomScaleNormal="100" zoomScaleSheetLayoutView="75" workbookViewId="0">
      <pane xSplit="3" topLeftCell="D1" activePane="topRight" state="frozen"/>
      <selection activeCell="A2" sqref="A2"/>
      <selection pane="topRight" activeCell="A2" sqref="A2"/>
    </sheetView>
  </sheetViews>
  <sheetFormatPr defaultColWidth="8.85546875" defaultRowHeight="12.75" x14ac:dyDescent="0.2"/>
  <cols>
    <col min="1" max="9" width="15.7109375" style="4" customWidth="1"/>
    <col min="10" max="10" width="13.140625" style="4" customWidth="1"/>
    <col min="11" max="11" width="15.7109375" style="4" customWidth="1"/>
    <col min="12" max="12" width="10" style="4" customWidth="1"/>
    <col min="13" max="14" width="7.85546875" style="4" customWidth="1"/>
    <col min="15" max="15" width="8.28515625" style="4" customWidth="1"/>
    <col min="16" max="16" width="6.85546875" style="4" customWidth="1"/>
    <col min="17" max="16384" width="8.85546875" style="4"/>
  </cols>
  <sheetData>
    <row r="1" spans="1:37" ht="12.95" customHeight="1" x14ac:dyDescent="0.2">
      <c r="A1" s="338" t="s">
        <v>208</v>
      </c>
    </row>
    <row r="2" spans="1:37" s="2" customFormat="1" ht="15" customHeight="1" x14ac:dyDescent="0.2">
      <c r="A2" s="523" t="s">
        <v>209</v>
      </c>
    </row>
    <row r="3" spans="1:37" s="2" customFormat="1" ht="12.95" customHeight="1" x14ac:dyDescent="0.2">
      <c r="A3" s="3"/>
    </row>
    <row r="4" spans="1:37" s="2" customFormat="1" ht="12.95" customHeight="1" thickBot="1" x14ac:dyDescent="0.25">
      <c r="A4" s="64" t="s">
        <v>2</v>
      </c>
      <c r="B4" s="64"/>
      <c r="C4" s="503" t="s">
        <v>4</v>
      </c>
    </row>
    <row r="5" spans="1:37" ht="12.95" customHeight="1" x14ac:dyDescent="0.2">
      <c r="A5" s="65"/>
      <c r="B5" s="72"/>
      <c r="C5" s="67"/>
      <c r="D5" s="117"/>
      <c r="E5" s="118"/>
      <c r="F5" s="119" t="s">
        <v>33</v>
      </c>
      <c r="G5" s="118"/>
      <c r="H5" s="519" t="s">
        <v>34</v>
      </c>
      <c r="I5" s="118"/>
      <c r="J5" s="120"/>
      <c r="K5" s="6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</row>
    <row r="6" spans="1:37" ht="12.95" customHeight="1" x14ac:dyDescent="0.2">
      <c r="A6" s="7"/>
      <c r="B6" s="100" t="s">
        <v>6</v>
      </c>
      <c r="C6" s="6"/>
      <c r="D6" s="175" t="s">
        <v>7</v>
      </c>
      <c r="E6" s="176" t="s">
        <v>35</v>
      </c>
      <c r="F6" s="175" t="s">
        <v>36</v>
      </c>
      <c r="G6" s="175" t="s">
        <v>37</v>
      </c>
      <c r="H6" s="175" t="s">
        <v>35</v>
      </c>
      <c r="I6" s="177" t="s">
        <v>38</v>
      </c>
      <c r="J6" s="178" t="s">
        <v>39</v>
      </c>
      <c r="K6" s="178"/>
      <c r="L6" s="3"/>
      <c r="M6" s="3"/>
      <c r="N6" s="3"/>
      <c r="O6" s="3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</row>
    <row r="7" spans="1:37" ht="12.95" customHeight="1" x14ac:dyDescent="0.2">
      <c r="A7" s="7"/>
      <c r="B7" s="504" t="s">
        <v>12</v>
      </c>
      <c r="C7" s="6"/>
      <c r="D7" s="175"/>
      <c r="E7" s="176" t="s">
        <v>40</v>
      </c>
      <c r="F7" s="175" t="s">
        <v>41</v>
      </c>
      <c r="G7" s="175" t="s">
        <v>42</v>
      </c>
      <c r="H7" s="175" t="s">
        <v>43</v>
      </c>
      <c r="I7" s="177" t="s">
        <v>44</v>
      </c>
      <c r="J7" s="178" t="s">
        <v>13</v>
      </c>
      <c r="K7" s="178" t="s">
        <v>45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2"/>
      <c r="AD7" s="2"/>
      <c r="AE7" s="2"/>
      <c r="AF7" s="2"/>
      <c r="AG7" s="2"/>
      <c r="AH7" s="2"/>
      <c r="AI7" s="2"/>
      <c r="AJ7" s="2"/>
      <c r="AK7" s="2"/>
    </row>
    <row r="8" spans="1:37" ht="12.95" customHeight="1" x14ac:dyDescent="0.2">
      <c r="A8" s="7"/>
      <c r="B8" s="504" t="s">
        <v>14</v>
      </c>
      <c r="C8" s="6"/>
      <c r="D8" s="175"/>
      <c r="E8" s="176" t="s">
        <v>46</v>
      </c>
      <c r="F8" s="175"/>
      <c r="G8" s="175" t="s">
        <v>47</v>
      </c>
      <c r="H8" s="175" t="s">
        <v>48</v>
      </c>
      <c r="I8" s="177"/>
      <c r="J8" s="178" t="s">
        <v>49</v>
      </c>
      <c r="K8" s="178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2"/>
      <c r="AD8" s="2"/>
      <c r="AE8" s="2"/>
      <c r="AF8" s="2"/>
      <c r="AG8" s="2"/>
      <c r="AH8" s="2"/>
      <c r="AI8" s="2"/>
      <c r="AJ8" s="2"/>
      <c r="AK8" s="2"/>
    </row>
    <row r="9" spans="1:37" ht="12.95" customHeight="1" x14ac:dyDescent="0.2">
      <c r="A9" s="7"/>
      <c r="B9" s="6"/>
      <c r="C9" s="6"/>
      <c r="D9" s="505" t="s">
        <v>15</v>
      </c>
      <c r="E9" s="507" t="s">
        <v>50</v>
      </c>
      <c r="F9" s="505" t="s">
        <v>51</v>
      </c>
      <c r="G9" s="505" t="s">
        <v>52</v>
      </c>
      <c r="H9" s="505" t="s">
        <v>53</v>
      </c>
      <c r="I9" s="509" t="s">
        <v>54</v>
      </c>
      <c r="J9" s="511" t="s">
        <v>16</v>
      </c>
      <c r="K9" s="511" t="s">
        <v>55</v>
      </c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</row>
    <row r="10" spans="1:37" ht="12.95" customHeight="1" thickBot="1" x14ac:dyDescent="0.25">
      <c r="A10" s="70"/>
      <c r="B10" s="8"/>
      <c r="C10" s="8"/>
      <c r="D10" s="506" t="s">
        <v>18</v>
      </c>
      <c r="E10" s="508" t="s">
        <v>56</v>
      </c>
      <c r="F10" s="506" t="s">
        <v>57</v>
      </c>
      <c r="G10" s="506" t="s">
        <v>58</v>
      </c>
      <c r="H10" s="506" t="s">
        <v>59</v>
      </c>
      <c r="I10" s="510" t="s">
        <v>59</v>
      </c>
      <c r="J10" s="512" t="s">
        <v>19</v>
      </c>
      <c r="K10" s="51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</row>
    <row r="11" spans="1:37" s="48" customFormat="1" ht="12.95" customHeight="1" thickTop="1" x14ac:dyDescent="0.2">
      <c r="A11" s="158" t="s">
        <v>210</v>
      </c>
      <c r="B11" s="233"/>
      <c r="C11" s="233"/>
      <c r="D11" s="436"/>
      <c r="E11" s="424">
        <f>'C5A-2006'!E33</f>
        <v>2351</v>
      </c>
      <c r="F11" s="429">
        <f>'C5A-2006'!F33</f>
        <v>69694</v>
      </c>
      <c r="G11" s="410">
        <f>'C5A-2006'!G33</f>
        <v>6941</v>
      </c>
      <c r="H11" s="410">
        <f>'C5A-2006'!H33</f>
        <v>865</v>
      </c>
      <c r="I11" s="410">
        <f>'C5A-2006'!I33</f>
        <v>111070</v>
      </c>
      <c r="J11" s="426">
        <f>'C5A-2006'!J33</f>
        <v>190921</v>
      </c>
      <c r="K11" s="426">
        <f>J11+D11</f>
        <v>190921</v>
      </c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spans="1:37" ht="12.95" customHeight="1" x14ac:dyDescent="0.2">
      <c r="A12" s="161" t="s">
        <v>211</v>
      </c>
      <c r="B12" s="235"/>
      <c r="C12" s="235"/>
      <c r="D12" s="418">
        <f>'C0-2006'!E31+'C3-2006'!D12+'C3-2006'!D27+'C3-2006'!D29+'C3-2006'!D31+'C4-2006'!D32+'C4-2006'!D35+'C4-2006'!D37-'C0-2006'!H33-'C3-2006'!D50-'C3-2006'!D69-'C3-2006'!D65-'C3-2006'!D67-'C4-2006'!D80-'C4-2006'!D77+'C3-2006'!D17+'C4-2006'!D34-'C4-2006'!D79-'C4-2006'!D84+'C4-2006'!D39</f>
        <v>32241</v>
      </c>
      <c r="E12" s="420"/>
      <c r="F12" s="418"/>
      <c r="G12" s="418"/>
      <c r="H12" s="418"/>
      <c r="I12" s="418"/>
      <c r="J12" s="336"/>
      <c r="K12" s="336">
        <f>D12</f>
        <v>32241</v>
      </c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</row>
    <row r="13" spans="1:37" s="15" customFormat="1" ht="12.95" customHeight="1" x14ac:dyDescent="0.2">
      <c r="A13" s="158" t="s">
        <v>212</v>
      </c>
      <c r="B13" s="233"/>
      <c r="C13" s="233"/>
      <c r="D13" s="413">
        <f>D16+D15+D14</f>
        <v>1439</v>
      </c>
      <c r="E13" s="424">
        <f>E16+E15</f>
        <v>45</v>
      </c>
      <c r="F13" s="429">
        <f>F16+F15</f>
        <v>4169</v>
      </c>
      <c r="G13" s="410">
        <f>G16+G15+G14</f>
        <v>5714</v>
      </c>
      <c r="H13" s="410">
        <f>H16+H15</f>
        <v>59</v>
      </c>
      <c r="I13" s="410">
        <f>I16+I15</f>
        <v>11578</v>
      </c>
      <c r="J13" s="426">
        <f>E13+F13+G13+H13+I13</f>
        <v>21565</v>
      </c>
      <c r="K13" s="426">
        <f>J13+D13</f>
        <v>23004</v>
      </c>
      <c r="L13" s="31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</row>
    <row r="14" spans="1:37" s="15" customFormat="1" ht="12.95" customHeight="1" x14ac:dyDescent="0.2">
      <c r="A14" s="162" t="s">
        <v>213</v>
      </c>
      <c r="B14" s="235"/>
      <c r="C14" s="235"/>
      <c r="D14" s="418"/>
      <c r="E14" s="420"/>
      <c r="F14" s="418"/>
      <c r="G14" s="346">
        <v>255</v>
      </c>
      <c r="H14" s="418"/>
      <c r="I14" s="418"/>
      <c r="J14" s="336">
        <f>G14+I14+F14</f>
        <v>255</v>
      </c>
      <c r="K14" s="336">
        <f>J14+D14</f>
        <v>255</v>
      </c>
      <c r="L14" s="31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</row>
    <row r="15" spans="1:37" s="15" customFormat="1" ht="12.95" customHeight="1" x14ac:dyDescent="0.2">
      <c r="A15" s="160" t="s">
        <v>214</v>
      </c>
      <c r="B15" s="233"/>
      <c r="C15" s="233"/>
      <c r="D15" s="413">
        <f>4</f>
        <v>4</v>
      </c>
      <c r="E15" s="424">
        <v>7</v>
      </c>
      <c r="F15" s="429">
        <v>2176</v>
      </c>
      <c r="G15" s="410">
        <v>5527</v>
      </c>
      <c r="H15" s="410"/>
      <c r="I15" s="410">
        <f>2782+6568</f>
        <v>9350</v>
      </c>
      <c r="J15" s="426">
        <f>E15+F15+G15+H15+I15</f>
        <v>17060</v>
      </c>
      <c r="K15" s="426">
        <f>J15+D15</f>
        <v>17064</v>
      </c>
      <c r="L15" s="31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</row>
    <row r="16" spans="1:37" s="15" customFormat="1" ht="12.95" customHeight="1" x14ac:dyDescent="0.2">
      <c r="A16" s="162" t="s">
        <v>215</v>
      </c>
      <c r="B16" s="235"/>
      <c r="C16" s="235"/>
      <c r="D16" s="418">
        <f>283+40+1091+1+20</f>
        <v>1435</v>
      </c>
      <c r="E16" s="420">
        <f>38</f>
        <v>38</v>
      </c>
      <c r="F16" s="418">
        <f>129+29+1835</f>
        <v>1993</v>
      </c>
      <c r="G16" s="418">
        <f>-1293+112+1112+1</f>
        <v>-68</v>
      </c>
      <c r="H16" s="418">
        <f>59</f>
        <v>59</v>
      </c>
      <c r="I16" s="418">
        <f>1067+155+18+548+400+41-1</f>
        <v>2228</v>
      </c>
      <c r="J16" s="336">
        <f>I16+H16+G16+F16+E16</f>
        <v>4250</v>
      </c>
      <c r="K16" s="336">
        <f>J16+D16</f>
        <v>5685</v>
      </c>
      <c r="L16" s="31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</row>
    <row r="17" spans="1:37" ht="12.95" customHeight="1" x14ac:dyDescent="0.2">
      <c r="A17" s="158" t="s">
        <v>216</v>
      </c>
      <c r="B17" s="233"/>
      <c r="C17" s="233"/>
      <c r="D17" s="436"/>
      <c r="E17" s="424"/>
      <c r="F17" s="429"/>
      <c r="G17" s="410"/>
      <c r="H17" s="410"/>
      <c r="I17" s="410"/>
      <c r="J17" s="426"/>
      <c r="K17" s="426"/>
      <c r="L17" s="2"/>
      <c r="M17" s="2"/>
      <c r="N17" s="2"/>
      <c r="O17" s="2"/>
      <c r="P17" s="2"/>
      <c r="Q17" s="2"/>
      <c r="R17" s="2"/>
      <c r="S17" s="2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</row>
    <row r="18" spans="1:37" ht="12.95" customHeight="1" x14ac:dyDescent="0.2">
      <c r="A18" s="159" t="s">
        <v>217</v>
      </c>
      <c r="B18" s="231"/>
      <c r="C18" s="231"/>
      <c r="D18" s="418"/>
      <c r="E18" s="420"/>
      <c r="F18" s="418"/>
      <c r="G18" s="418"/>
      <c r="H18" s="418"/>
      <c r="I18" s="418"/>
      <c r="J18" s="336"/>
      <c r="K18" s="336"/>
      <c r="L18" s="2"/>
      <c r="M18" s="2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</row>
    <row r="19" spans="1:37" ht="12.95" customHeight="1" x14ac:dyDescent="0.2">
      <c r="A19" s="160" t="s">
        <v>218</v>
      </c>
      <c r="B19" s="233"/>
      <c r="C19" s="233"/>
      <c r="D19" s="436"/>
      <c r="E19" s="424"/>
      <c r="F19" s="429"/>
      <c r="G19" s="410"/>
      <c r="H19" s="410"/>
      <c r="I19" s="410"/>
      <c r="J19" s="426"/>
      <c r="K19" s="426"/>
      <c r="L19" s="2"/>
      <c r="M19" s="2"/>
      <c r="N19" s="2"/>
      <c r="O19" s="2"/>
      <c r="P19" s="2"/>
      <c r="Q19" s="2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</row>
    <row r="20" spans="1:37" ht="12.95" customHeight="1" x14ac:dyDescent="0.2">
      <c r="A20" s="159" t="s">
        <v>219</v>
      </c>
      <c r="B20" s="231"/>
      <c r="C20" s="231"/>
      <c r="D20" s="418"/>
      <c r="E20" s="420"/>
      <c r="F20" s="418"/>
      <c r="G20" s="418"/>
      <c r="H20" s="418"/>
      <c r="I20" s="418"/>
      <c r="J20" s="336"/>
      <c r="K20" s="336"/>
      <c r="L20" s="2"/>
      <c r="M20" s="2"/>
      <c r="N20" s="2"/>
      <c r="O20" s="2"/>
      <c r="P20" s="2"/>
      <c r="Q20" s="2"/>
      <c r="R20" s="2"/>
      <c r="S20" s="2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</row>
    <row r="21" spans="1:37" ht="12.95" customHeight="1" x14ac:dyDescent="0.2">
      <c r="A21" s="160" t="s">
        <v>220</v>
      </c>
      <c r="B21" s="233"/>
      <c r="C21" s="233"/>
      <c r="D21" s="436"/>
      <c r="E21" s="424"/>
      <c r="F21" s="429"/>
      <c r="G21" s="410"/>
      <c r="H21" s="410"/>
      <c r="I21" s="410"/>
      <c r="J21" s="426"/>
      <c r="K21" s="426"/>
      <c r="L21" s="2"/>
      <c r="M21" s="2"/>
      <c r="N21" s="2"/>
      <c r="O21" s="2"/>
      <c r="P21" s="2"/>
      <c r="Q21" s="2"/>
      <c r="R21" s="2"/>
      <c r="S21" s="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</row>
    <row r="22" spans="1:37" ht="12.95" customHeight="1" x14ac:dyDescent="0.2">
      <c r="A22" s="162" t="s">
        <v>221</v>
      </c>
      <c r="B22" s="235"/>
      <c r="C22" s="236"/>
      <c r="D22" s="418"/>
      <c r="E22" s="420"/>
      <c r="F22" s="418"/>
      <c r="G22" s="418"/>
      <c r="H22" s="418"/>
      <c r="I22" s="418"/>
      <c r="J22" s="336"/>
      <c r="K22" s="336"/>
      <c r="L22" s="2"/>
      <c r="M22" s="2"/>
      <c r="N22" s="2"/>
      <c r="O22" s="2"/>
      <c r="P22" s="2"/>
      <c r="Q22" s="2"/>
      <c r="R22" s="2"/>
      <c r="S22" s="2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</row>
    <row r="23" spans="1:37" ht="12.95" customHeight="1" thickBot="1" x14ac:dyDescent="0.25">
      <c r="A23" s="237" t="s">
        <v>222</v>
      </c>
      <c r="B23" s="238"/>
      <c r="C23" s="239"/>
      <c r="D23" s="486"/>
      <c r="E23" s="487"/>
      <c r="F23" s="486"/>
      <c r="G23" s="486"/>
      <c r="H23" s="486"/>
      <c r="I23" s="486"/>
      <c r="J23" s="488"/>
      <c r="K23" s="488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</row>
    <row r="24" spans="1:37" s="2" customFormat="1" ht="12.95" customHeight="1" x14ac:dyDescent="0.2">
      <c r="A24" s="11"/>
      <c r="B24" s="3"/>
      <c r="C24" s="3"/>
      <c r="D24" s="3"/>
      <c r="E24" s="3"/>
      <c r="F24" s="3"/>
      <c r="G24" s="3"/>
      <c r="H24" s="3"/>
      <c r="I24" s="3"/>
      <c r="J24" s="3"/>
      <c r="K24" s="3"/>
    </row>
    <row r="25" spans="1:37" s="2" customFormat="1" ht="12.95" customHeight="1" thickBot="1" x14ac:dyDescent="0.25">
      <c r="A25" s="64" t="s">
        <v>3</v>
      </c>
      <c r="B25" s="64"/>
      <c r="C25" s="503" t="s">
        <v>5</v>
      </c>
      <c r="D25" s="3"/>
      <c r="E25" s="3"/>
      <c r="F25" s="3"/>
      <c r="G25" s="3"/>
      <c r="H25" s="3"/>
      <c r="I25" s="10"/>
      <c r="J25" s="3"/>
      <c r="K25" s="3"/>
    </row>
    <row r="26" spans="1:37" s="2" customFormat="1" ht="12.95" customHeight="1" x14ac:dyDescent="0.2">
      <c r="A26" s="65"/>
      <c r="B26" s="72"/>
      <c r="C26" s="67"/>
      <c r="D26" s="117"/>
      <c r="E26" s="118"/>
      <c r="F26" s="119" t="s">
        <v>33</v>
      </c>
      <c r="G26" s="118"/>
      <c r="H26" s="519" t="s">
        <v>34</v>
      </c>
      <c r="I26" s="128"/>
      <c r="J26" s="129"/>
      <c r="K26" s="69"/>
    </row>
    <row r="27" spans="1:37" ht="12.95" customHeight="1" x14ac:dyDescent="0.2">
      <c r="A27" s="7"/>
      <c r="B27" s="100" t="s">
        <v>6</v>
      </c>
      <c r="C27" s="12"/>
      <c r="D27" s="179" t="s">
        <v>7</v>
      </c>
      <c r="E27" s="180" t="s">
        <v>35</v>
      </c>
      <c r="F27" s="179" t="s">
        <v>36</v>
      </c>
      <c r="G27" s="179" t="s">
        <v>37</v>
      </c>
      <c r="H27" s="179" t="s">
        <v>35</v>
      </c>
      <c r="I27" s="177" t="s">
        <v>38</v>
      </c>
      <c r="J27" s="178" t="s">
        <v>39</v>
      </c>
      <c r="K27" s="178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</row>
    <row r="28" spans="1:37" ht="12.95" customHeight="1" x14ac:dyDescent="0.2">
      <c r="A28" s="7"/>
      <c r="B28" s="504" t="s">
        <v>12</v>
      </c>
      <c r="C28" s="12"/>
      <c r="D28" s="179"/>
      <c r="E28" s="180" t="s">
        <v>40</v>
      </c>
      <c r="F28" s="179" t="s">
        <v>41</v>
      </c>
      <c r="G28" s="179" t="s">
        <v>42</v>
      </c>
      <c r="H28" s="179" t="s">
        <v>43</v>
      </c>
      <c r="I28" s="177" t="s">
        <v>44</v>
      </c>
      <c r="J28" s="178" t="s">
        <v>13</v>
      </c>
      <c r="K28" s="178" t="s">
        <v>45</v>
      </c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</row>
    <row r="29" spans="1:37" ht="12.95" customHeight="1" x14ac:dyDescent="0.2">
      <c r="A29" s="7"/>
      <c r="B29" s="504" t="s">
        <v>14</v>
      </c>
      <c r="C29" s="12"/>
      <c r="D29" s="179"/>
      <c r="E29" s="180" t="s">
        <v>46</v>
      </c>
      <c r="F29" s="179"/>
      <c r="G29" s="179" t="s">
        <v>47</v>
      </c>
      <c r="H29" s="179" t="s">
        <v>48</v>
      </c>
      <c r="I29" s="177"/>
      <c r="J29" s="178" t="s">
        <v>49</v>
      </c>
      <c r="K29" s="178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</row>
    <row r="30" spans="1:37" ht="12.95" customHeight="1" x14ac:dyDescent="0.2">
      <c r="A30" s="7"/>
      <c r="B30" s="6"/>
      <c r="C30" s="12"/>
      <c r="D30" s="513" t="s">
        <v>15</v>
      </c>
      <c r="E30" s="514" t="s">
        <v>50</v>
      </c>
      <c r="F30" s="513" t="s">
        <v>51</v>
      </c>
      <c r="G30" s="513" t="s">
        <v>52</v>
      </c>
      <c r="H30" s="513" t="s">
        <v>53</v>
      </c>
      <c r="I30" s="509" t="s">
        <v>54</v>
      </c>
      <c r="J30" s="511" t="s">
        <v>16</v>
      </c>
      <c r="K30" s="511" t="s">
        <v>55</v>
      </c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</row>
    <row r="31" spans="1:37" ht="12.95" customHeight="1" thickBot="1" x14ac:dyDescent="0.25">
      <c r="A31" s="70"/>
      <c r="B31" s="8"/>
      <c r="C31" s="13"/>
      <c r="D31" s="516" t="s">
        <v>18</v>
      </c>
      <c r="E31" s="515" t="s">
        <v>56</v>
      </c>
      <c r="F31" s="516" t="s">
        <v>57</v>
      </c>
      <c r="G31" s="516" t="s">
        <v>58</v>
      </c>
      <c r="H31" s="516" t="s">
        <v>59</v>
      </c>
      <c r="I31" s="510" t="s">
        <v>59</v>
      </c>
      <c r="J31" s="512" t="s">
        <v>19</v>
      </c>
      <c r="K31" s="51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</row>
    <row r="32" spans="1:37" ht="12.95" customHeight="1" thickTop="1" x14ac:dyDescent="0.2">
      <c r="A32" s="157" t="s">
        <v>210</v>
      </c>
      <c r="B32" s="231"/>
      <c r="C32" s="232"/>
      <c r="D32" s="418"/>
      <c r="E32" s="420"/>
      <c r="F32" s="418"/>
      <c r="G32" s="418"/>
      <c r="H32" s="418"/>
      <c r="I32" s="418"/>
      <c r="J32" s="336"/>
      <c r="K32" s="336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</row>
    <row r="33" spans="1:37" ht="12.95" customHeight="1" x14ac:dyDescent="0.2">
      <c r="A33" s="158" t="s">
        <v>211</v>
      </c>
      <c r="B33" s="233"/>
      <c r="C33" s="234"/>
      <c r="D33" s="436"/>
      <c r="E33" s="424"/>
      <c r="F33" s="429"/>
      <c r="G33" s="410"/>
      <c r="H33" s="410"/>
      <c r="I33" s="410"/>
      <c r="J33" s="426"/>
      <c r="K33" s="426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</row>
    <row r="34" spans="1:37" s="15" customFormat="1" ht="12.95" customHeight="1" x14ac:dyDescent="0.2">
      <c r="A34" s="161" t="s">
        <v>212</v>
      </c>
      <c r="B34" s="235"/>
      <c r="C34" s="236"/>
      <c r="D34" s="418">
        <f>D37+D36+D35</f>
        <v>11222</v>
      </c>
      <c r="E34" s="420">
        <f>E37</f>
        <v>0</v>
      </c>
      <c r="F34" s="418">
        <f>F37+F36+F35</f>
        <v>295</v>
      </c>
      <c r="G34" s="418">
        <f>G37+G36+G35</f>
        <v>9264</v>
      </c>
      <c r="H34" s="418"/>
      <c r="I34" s="418">
        <f>I37+I36+I35</f>
        <v>2223</v>
      </c>
      <c r="J34" s="336">
        <f>E34+F34+G34+H34+I34</f>
        <v>11782</v>
      </c>
      <c r="K34" s="336">
        <f>D34+J34</f>
        <v>23004</v>
      </c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</row>
    <row r="35" spans="1:37" s="15" customFormat="1" ht="12.95" customHeight="1" x14ac:dyDescent="0.2">
      <c r="A35" s="160" t="s">
        <v>213</v>
      </c>
      <c r="B35" s="233"/>
      <c r="C35" s="233"/>
      <c r="D35" s="436"/>
      <c r="E35" s="424"/>
      <c r="F35" s="429">
        <v>255</v>
      </c>
      <c r="G35" s="410"/>
      <c r="H35" s="410"/>
      <c r="I35" s="410"/>
      <c r="J35" s="426">
        <f>F35</f>
        <v>255</v>
      </c>
      <c r="K35" s="426">
        <f>J35+D35</f>
        <v>255</v>
      </c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</row>
    <row r="36" spans="1:37" s="15" customFormat="1" ht="12.95" customHeight="1" x14ac:dyDescent="0.2">
      <c r="A36" s="162" t="s">
        <v>214</v>
      </c>
      <c r="B36" s="235"/>
      <c r="C36" s="235"/>
      <c r="D36" s="418">
        <v>10492</v>
      </c>
      <c r="E36" s="420"/>
      <c r="F36" s="418"/>
      <c r="G36" s="418">
        <f>4+6568</f>
        <v>6572</v>
      </c>
      <c r="H36" s="418"/>
      <c r="I36" s="418"/>
      <c r="J36" s="336">
        <f>E36+F36+G36+H36+I36</f>
        <v>6572</v>
      </c>
      <c r="K36" s="336">
        <f>J36+D36</f>
        <v>17064</v>
      </c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</row>
    <row r="37" spans="1:37" s="15" customFormat="1" ht="12.95" customHeight="1" x14ac:dyDescent="0.2">
      <c r="A37" s="160" t="s">
        <v>215</v>
      </c>
      <c r="B37" s="233"/>
      <c r="C37" s="233"/>
      <c r="D37" s="413">
        <f>29+548+112+41</f>
        <v>730</v>
      </c>
      <c r="E37" s="424"/>
      <c r="F37" s="429">
        <v>40</v>
      </c>
      <c r="G37" s="410">
        <f>155+18+283+1+2235</f>
        <v>2692</v>
      </c>
      <c r="H37" s="410"/>
      <c r="I37" s="410">
        <f>1091+1112+20</f>
        <v>2223</v>
      </c>
      <c r="J37" s="426">
        <f>I37+G37+F37+E37</f>
        <v>4955</v>
      </c>
      <c r="K37" s="426">
        <f>J37+D37</f>
        <v>5685</v>
      </c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</row>
    <row r="38" spans="1:37" s="48" customFormat="1" ht="12.95" customHeight="1" x14ac:dyDescent="0.2">
      <c r="A38" s="161" t="s">
        <v>216</v>
      </c>
      <c r="B38" s="235"/>
      <c r="C38" s="236"/>
      <c r="D38" s="418"/>
      <c r="E38" s="420">
        <f>E44+E43+E39</f>
        <v>400</v>
      </c>
      <c r="F38" s="418">
        <f>F44+F43+F39</f>
        <v>48877</v>
      </c>
      <c r="G38" s="418">
        <f>G44+G43+G39</f>
        <v>41862</v>
      </c>
      <c r="H38" s="418">
        <f>H44+H43+H39</f>
        <v>5833</v>
      </c>
      <c r="I38" s="418">
        <f>I44+I43+I39</f>
        <v>126190</v>
      </c>
      <c r="J38" s="336">
        <f>I38+H38+G38+F38+E38</f>
        <v>223162</v>
      </c>
      <c r="K38" s="336">
        <f>J38+D38</f>
        <v>223162</v>
      </c>
      <c r="L38" s="47"/>
      <c r="M38" s="47"/>
      <c r="N38" s="47"/>
      <c r="O38" s="47"/>
      <c r="P38" s="47"/>
      <c r="Q38" s="47"/>
      <c r="R38" s="47"/>
      <c r="S38" s="47"/>
      <c r="T38" s="47"/>
      <c r="U38" s="47"/>
      <c r="V38" s="47"/>
      <c r="W38" s="47"/>
      <c r="X38" s="47"/>
      <c r="Y38" s="47"/>
      <c r="Z38" s="47"/>
      <c r="AA38" s="47"/>
      <c r="AB38" s="47"/>
      <c r="AC38" s="47"/>
      <c r="AD38" s="47"/>
      <c r="AE38" s="47"/>
      <c r="AF38" s="47"/>
      <c r="AG38" s="47"/>
      <c r="AH38" s="47"/>
      <c r="AI38" s="47"/>
      <c r="AJ38" s="47"/>
      <c r="AK38" s="47"/>
    </row>
    <row r="39" spans="1:37" s="48" customFormat="1" ht="12.95" customHeight="1" x14ac:dyDescent="0.2">
      <c r="A39" s="160" t="s">
        <v>217</v>
      </c>
      <c r="B39" s="233"/>
      <c r="C39" s="234"/>
      <c r="D39" s="436"/>
      <c r="E39" s="424">
        <f>E41+E42</f>
        <v>400</v>
      </c>
      <c r="F39" s="429">
        <f>F41+F42</f>
        <v>50267</v>
      </c>
      <c r="G39" s="410">
        <f>G41+G42</f>
        <v>41429</v>
      </c>
      <c r="H39" s="410">
        <f>H41+H42</f>
        <v>5790</v>
      </c>
      <c r="I39" s="410">
        <f>I41+I42</f>
        <v>110422</v>
      </c>
      <c r="J39" s="426">
        <f>I39+H39+G39+F39+E39</f>
        <v>208308</v>
      </c>
      <c r="K39" s="426">
        <f>J39+D39</f>
        <v>208308</v>
      </c>
      <c r="L39" s="47"/>
      <c r="M39" s="47"/>
      <c r="N39" s="47"/>
      <c r="O39" s="47"/>
      <c r="P39" s="47"/>
      <c r="Q39" s="47"/>
      <c r="R39" s="47"/>
      <c r="S39" s="47"/>
      <c r="T39" s="47"/>
      <c r="U39" s="47"/>
      <c r="V39" s="47"/>
      <c r="W39" s="47"/>
      <c r="X39" s="47"/>
      <c r="Y39" s="47"/>
      <c r="Z39" s="47"/>
      <c r="AA39" s="47"/>
      <c r="AB39" s="47"/>
      <c r="AC39" s="47"/>
      <c r="AD39" s="47"/>
      <c r="AE39" s="47"/>
      <c r="AF39" s="47"/>
      <c r="AG39" s="47"/>
      <c r="AH39" s="47"/>
      <c r="AI39" s="47"/>
      <c r="AJ39" s="47"/>
      <c r="AK39" s="47"/>
    </row>
    <row r="40" spans="1:37" ht="12.95" customHeight="1" x14ac:dyDescent="0.2">
      <c r="A40" s="160" t="s">
        <v>218</v>
      </c>
      <c r="B40" s="233"/>
      <c r="C40" s="234"/>
      <c r="D40" s="436"/>
      <c r="E40" s="424"/>
      <c r="F40" s="429"/>
      <c r="G40" s="410"/>
      <c r="H40" s="410"/>
      <c r="I40" s="410"/>
      <c r="J40" s="426"/>
      <c r="K40" s="426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</row>
    <row r="41" spans="1:37" s="15" customFormat="1" ht="12.95" customHeight="1" x14ac:dyDescent="0.2">
      <c r="A41" s="162" t="s">
        <v>219</v>
      </c>
      <c r="B41" s="235"/>
      <c r="C41" s="236"/>
      <c r="D41" s="418"/>
      <c r="E41" s="420">
        <v>400</v>
      </c>
      <c r="F41" s="418">
        <v>50267</v>
      </c>
      <c r="G41" s="418">
        <f>40248+610</f>
        <v>40858</v>
      </c>
      <c r="H41" s="418">
        <v>4378</v>
      </c>
      <c r="I41" s="418">
        <f>94484+9462+1593-610</f>
        <v>104929</v>
      </c>
      <c r="J41" s="336">
        <f>I41+H41+G41+F41+E41</f>
        <v>200832</v>
      </c>
      <c r="K41" s="336">
        <f>J41+D41</f>
        <v>200832</v>
      </c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</row>
    <row r="42" spans="1:37" ht="12.95" customHeight="1" x14ac:dyDescent="0.2">
      <c r="A42" s="160" t="s">
        <v>220</v>
      </c>
      <c r="B42" s="233"/>
      <c r="C42" s="234"/>
      <c r="D42" s="436"/>
      <c r="E42" s="424"/>
      <c r="F42" s="429"/>
      <c r="G42" s="300">
        <v>571</v>
      </c>
      <c r="H42" s="410">
        <v>1412</v>
      </c>
      <c r="I42" s="410">
        <v>5493</v>
      </c>
      <c r="J42" s="426">
        <f>I42+H42+G42+F42+E42</f>
        <v>7476</v>
      </c>
      <c r="K42" s="426">
        <f>J42+D42</f>
        <v>7476</v>
      </c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</row>
    <row r="43" spans="1:37" s="15" customFormat="1" ht="12.95" customHeight="1" x14ac:dyDescent="0.2">
      <c r="A43" s="162" t="s">
        <v>221</v>
      </c>
      <c r="B43" s="235"/>
      <c r="C43" s="236"/>
      <c r="D43" s="418"/>
      <c r="E43" s="420"/>
      <c r="F43" s="418">
        <v>-959</v>
      </c>
      <c r="G43" s="346">
        <v>-101</v>
      </c>
      <c r="H43" s="418"/>
      <c r="I43" s="418">
        <v>15730</v>
      </c>
      <c r="J43" s="336">
        <f>I43+G43+F43</f>
        <v>14670</v>
      </c>
      <c r="K43" s="336">
        <f>J43+D43</f>
        <v>14670</v>
      </c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</row>
    <row r="44" spans="1:37" s="15" customFormat="1" ht="12.95" customHeight="1" x14ac:dyDescent="0.2">
      <c r="A44" s="160" t="s">
        <v>223</v>
      </c>
      <c r="B44" s="233"/>
      <c r="C44" s="234"/>
      <c r="D44" s="436"/>
      <c r="E44" s="424"/>
      <c r="F44" s="429">
        <v>-431</v>
      </c>
      <c r="G44" s="300">
        <f>535-1</f>
        <v>534</v>
      </c>
      <c r="H44" s="410">
        <v>43</v>
      </c>
      <c r="I44" s="410">
        <v>38</v>
      </c>
      <c r="J44" s="426">
        <f>I44+H44+G44+F44</f>
        <v>184</v>
      </c>
      <c r="K44" s="426">
        <f>J44+D44</f>
        <v>184</v>
      </c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</row>
    <row r="45" spans="1:37" ht="12.95" customHeight="1" x14ac:dyDescent="0.2">
      <c r="A45" s="1051" t="s">
        <v>224</v>
      </c>
      <c r="B45" s="1052"/>
      <c r="C45" s="1053"/>
      <c r="D45" s="418"/>
      <c r="E45" s="420"/>
      <c r="F45" s="418"/>
      <c r="G45" s="418"/>
      <c r="H45" s="418"/>
      <c r="I45" s="418"/>
      <c r="J45" s="336"/>
      <c r="K45" s="336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</row>
    <row r="46" spans="1:37" ht="12.95" customHeight="1" thickBot="1" x14ac:dyDescent="0.25">
      <c r="A46" s="1048" t="s">
        <v>225</v>
      </c>
      <c r="B46" s="1049"/>
      <c r="C46" s="1050"/>
      <c r="D46" s="441">
        <f>D12+D13-D34</f>
        <v>22458</v>
      </c>
      <c r="E46" s="489">
        <f>E11+E13-E34-E38</f>
        <v>1996</v>
      </c>
      <c r="F46" s="441">
        <f>F11+F13-F34-F38</f>
        <v>24691</v>
      </c>
      <c r="G46" s="441">
        <f>G11+G13-G34-G38</f>
        <v>-38471</v>
      </c>
      <c r="H46" s="441">
        <f>H11+H13-H34-H38</f>
        <v>-4909</v>
      </c>
      <c r="I46" s="441">
        <f>I11+I13-I34-I38</f>
        <v>-5765</v>
      </c>
      <c r="J46" s="466">
        <f>I46+H46+G46+F46+E46</f>
        <v>-22458</v>
      </c>
      <c r="K46" s="444">
        <f>J46+D46</f>
        <v>0</v>
      </c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</row>
    <row r="47" spans="1:37" ht="12.95" customHeight="1" x14ac:dyDescent="0.2">
      <c r="A47" s="137"/>
      <c r="B47" s="138"/>
      <c r="C47" s="138"/>
      <c r="D47" s="139"/>
      <c r="E47" s="139"/>
      <c r="F47" s="139"/>
      <c r="G47" s="139"/>
      <c r="H47" s="139"/>
      <c r="I47" s="139"/>
      <c r="J47" s="139"/>
      <c r="K47" s="140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</row>
    <row r="48" spans="1:37" s="52" customFormat="1" ht="12.95" customHeight="1" x14ac:dyDescent="0.2">
      <c r="A48" s="517" t="s">
        <v>226</v>
      </c>
      <c r="B48" s="517"/>
      <c r="C48" s="517"/>
      <c r="D48" s="517"/>
      <c r="E48" s="517"/>
      <c r="F48" s="517"/>
      <c r="G48" s="517"/>
      <c r="H48" s="517"/>
      <c r="I48" s="517"/>
      <c r="J48" s="28"/>
      <c r="K48" s="28"/>
      <c r="L48" s="28"/>
      <c r="M48" s="28"/>
      <c r="N48" s="28"/>
      <c r="O48" s="28"/>
      <c r="P48" s="28"/>
      <c r="Q48" s="28"/>
      <c r="R48" s="28"/>
      <c r="S48" s="28"/>
      <c r="T48" s="28"/>
      <c r="U48" s="28"/>
      <c r="V48" s="28"/>
      <c r="W48" s="28"/>
      <c r="X48" s="28"/>
      <c r="Y48" s="28"/>
      <c r="Z48" s="28"/>
      <c r="AA48" s="28"/>
      <c r="AB48" s="28"/>
      <c r="AC48" s="28"/>
      <c r="AD48" s="28"/>
      <c r="AE48" s="28"/>
      <c r="AF48" s="28"/>
      <c r="AG48" s="28"/>
      <c r="AH48" s="28"/>
      <c r="AI48" s="28"/>
      <c r="AJ48" s="28"/>
      <c r="AK48" s="28"/>
    </row>
    <row r="49" spans="1:37" s="52" customFormat="1" ht="12.95" customHeight="1" x14ac:dyDescent="0.2">
      <c r="A49" s="517" t="s">
        <v>227</v>
      </c>
      <c r="B49" s="517"/>
      <c r="C49" s="517"/>
      <c r="D49" s="517"/>
      <c r="E49" s="517"/>
      <c r="F49" s="685"/>
      <c r="G49" s="685"/>
      <c r="H49" s="517"/>
      <c r="I49" s="517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8"/>
      <c r="AI49" s="28"/>
      <c r="AJ49" s="28"/>
      <c r="AK49" s="28"/>
    </row>
    <row r="50" spans="1:37" ht="12.95" customHeight="1" x14ac:dyDescent="0.2">
      <c r="A50" s="3"/>
      <c r="B50" s="2"/>
      <c r="C50" s="2"/>
      <c r="D50" s="2"/>
      <c r="E50" s="2"/>
      <c r="F50" s="2"/>
      <c r="G50" s="2"/>
      <c r="H50" s="2"/>
      <c r="I50" s="2"/>
      <c r="J50" s="28"/>
      <c r="K50" s="1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</row>
    <row r="51" spans="1:37" ht="12.95" customHeight="1" x14ac:dyDescent="0.25">
      <c r="A51" s="395"/>
      <c r="B51" s="395"/>
      <c r="C51" s="395"/>
      <c r="D51" s="396"/>
      <c r="E51" s="396"/>
      <c r="F51" s="396"/>
      <c r="G51" s="396"/>
      <c r="H51" s="396"/>
      <c r="I51" s="396"/>
      <c r="J51" s="396"/>
      <c r="K51" s="396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</row>
    <row r="52" spans="1:37" ht="12.95" customHeight="1" x14ac:dyDescent="0.2">
      <c r="A52" s="3"/>
      <c r="B52" s="2"/>
      <c r="C52" s="2"/>
      <c r="D52" s="293"/>
      <c r="E52" s="293"/>
      <c r="F52" s="293"/>
      <c r="G52" s="293"/>
      <c r="H52" s="293"/>
      <c r="I52" s="293"/>
      <c r="J52" s="293"/>
      <c r="K52" s="397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</row>
    <row r="53" spans="1:37" x14ac:dyDescent="0.2">
      <c r="A53" s="28"/>
      <c r="B53" s="2"/>
      <c r="D53" s="2"/>
      <c r="E53" s="2"/>
      <c r="F53" s="2"/>
      <c r="G53" s="44"/>
      <c r="H53" s="2"/>
      <c r="I53" s="2"/>
      <c r="J53" s="28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</row>
    <row r="54" spans="1:37" x14ac:dyDescent="0.2">
      <c r="A54" s="2"/>
      <c r="B54" s="2"/>
      <c r="C54" s="2"/>
      <c r="D54" s="2"/>
      <c r="E54" s="2"/>
      <c r="F54" s="18"/>
      <c r="G54" s="294"/>
      <c r="H54" s="2"/>
      <c r="I54" s="2"/>
      <c r="J54" s="28"/>
      <c r="K54" s="33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</row>
    <row r="55" spans="1:37" x14ac:dyDescent="0.2">
      <c r="A55" s="2"/>
      <c r="B55" s="2"/>
      <c r="C55" s="2"/>
      <c r="D55" s="2"/>
      <c r="E55" s="2"/>
      <c r="F55" s="14"/>
      <c r="G55" s="294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</row>
    <row r="56" spans="1:37" x14ac:dyDescent="0.2">
      <c r="A56" s="2"/>
      <c r="B56" s="2"/>
      <c r="C56" s="2"/>
      <c r="D56" s="2"/>
      <c r="E56" s="2"/>
      <c r="F56" s="14"/>
      <c r="G56" s="294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</row>
    <row r="57" spans="1:37" x14ac:dyDescent="0.2">
      <c r="A57" s="2"/>
      <c r="B57" s="2"/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</row>
    <row r="58" spans="1:37" x14ac:dyDescent="0.2">
      <c r="A58" s="2"/>
      <c r="B58" s="2"/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</row>
    <row r="59" spans="1:37" x14ac:dyDescent="0.2">
      <c r="A59" s="2"/>
      <c r="B59" s="2"/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</row>
    <row r="60" spans="1:37" x14ac:dyDescent="0.2">
      <c r="A60" s="2"/>
      <c r="B60" s="2"/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</row>
    <row r="61" spans="1:37" x14ac:dyDescent="0.2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</row>
    <row r="62" spans="1:37" x14ac:dyDescent="0.2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</row>
    <row r="63" spans="1:37" x14ac:dyDescent="0.2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</row>
    <row r="64" spans="1:37" x14ac:dyDescent="0.2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  <c r="AA64" s="2"/>
      <c r="AB64" s="2"/>
      <c r="AC64" s="2"/>
      <c r="AD64" s="2"/>
      <c r="AE64" s="2"/>
      <c r="AF64" s="2"/>
      <c r="AG64" s="2"/>
      <c r="AH64" s="2"/>
      <c r="AI64" s="2"/>
      <c r="AJ64" s="2"/>
      <c r="AK64" s="2"/>
    </row>
    <row r="65" spans="1:37" x14ac:dyDescent="0.2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  <c r="AA65" s="2"/>
      <c r="AB65" s="2"/>
      <c r="AC65" s="2"/>
      <c r="AD65" s="2"/>
      <c r="AE65" s="2"/>
      <c r="AF65" s="2"/>
      <c r="AG65" s="2"/>
      <c r="AH65" s="2"/>
      <c r="AI65" s="2"/>
      <c r="AJ65" s="2"/>
      <c r="AK65" s="2"/>
    </row>
    <row r="66" spans="1:37" x14ac:dyDescent="0.2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  <c r="AA66" s="2"/>
      <c r="AB66" s="2"/>
      <c r="AC66" s="2"/>
      <c r="AD66" s="2"/>
      <c r="AE66" s="2"/>
      <c r="AF66" s="2"/>
      <c r="AG66" s="2"/>
      <c r="AH66" s="2"/>
      <c r="AI66" s="2"/>
      <c r="AJ66" s="2"/>
      <c r="AK66" s="2"/>
    </row>
    <row r="67" spans="1:37" x14ac:dyDescent="0.2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  <c r="AA67" s="2"/>
      <c r="AB67" s="2"/>
      <c r="AC67" s="2"/>
      <c r="AD67" s="2"/>
      <c r="AE67" s="2"/>
      <c r="AF67" s="2"/>
      <c r="AG67" s="2"/>
      <c r="AH67" s="2"/>
      <c r="AI67" s="2"/>
      <c r="AJ67" s="2"/>
      <c r="AK67" s="2"/>
    </row>
    <row r="68" spans="1:37" x14ac:dyDescent="0.2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  <c r="AA68" s="2"/>
      <c r="AB68" s="2"/>
      <c r="AC68" s="2"/>
      <c r="AD68" s="2"/>
      <c r="AE68" s="2"/>
      <c r="AF68" s="2"/>
      <c r="AG68" s="2"/>
      <c r="AH68" s="2"/>
      <c r="AI68" s="2"/>
      <c r="AJ68" s="2"/>
      <c r="AK68" s="2"/>
    </row>
    <row r="69" spans="1:37" x14ac:dyDescent="0.2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  <c r="AA69" s="2"/>
      <c r="AB69" s="2"/>
      <c r="AC69" s="2"/>
      <c r="AD69" s="2"/>
      <c r="AE69" s="2"/>
      <c r="AF69" s="2"/>
      <c r="AG69" s="2"/>
      <c r="AH69" s="2"/>
      <c r="AI69" s="2"/>
      <c r="AJ69" s="2"/>
      <c r="AK69" s="2"/>
    </row>
    <row r="70" spans="1:37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  <c r="AA70" s="2"/>
      <c r="AB70" s="2"/>
      <c r="AC70" s="2"/>
      <c r="AD70" s="2"/>
      <c r="AE70" s="2"/>
      <c r="AF70" s="2"/>
      <c r="AG70" s="2"/>
      <c r="AH70" s="2"/>
      <c r="AI70" s="2"/>
      <c r="AJ70" s="2"/>
      <c r="AK70" s="2"/>
    </row>
    <row r="71" spans="1:37" x14ac:dyDescent="0.2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  <c r="AA71" s="2"/>
      <c r="AB71" s="2"/>
      <c r="AC71" s="2"/>
      <c r="AD71" s="2"/>
      <c r="AE71" s="2"/>
      <c r="AF71" s="2"/>
      <c r="AG71" s="2"/>
      <c r="AH71" s="2"/>
      <c r="AI71" s="2"/>
      <c r="AJ71" s="2"/>
      <c r="AK71" s="2"/>
    </row>
    <row r="72" spans="1:37" x14ac:dyDescent="0.2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  <c r="AA72" s="2"/>
      <c r="AB72" s="2"/>
      <c r="AC72" s="2"/>
      <c r="AD72" s="2"/>
      <c r="AE72" s="2"/>
      <c r="AF72" s="2"/>
      <c r="AG72" s="2"/>
      <c r="AH72" s="2"/>
      <c r="AI72" s="2"/>
      <c r="AJ72" s="2"/>
      <c r="AK72" s="2"/>
    </row>
    <row r="73" spans="1:37" x14ac:dyDescent="0.2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  <c r="AA73" s="2"/>
      <c r="AB73" s="2"/>
      <c r="AC73" s="2"/>
      <c r="AD73" s="2"/>
      <c r="AE73" s="2"/>
      <c r="AF73" s="2"/>
      <c r="AG73" s="2"/>
      <c r="AH73" s="2"/>
      <c r="AI73" s="2"/>
      <c r="AJ73" s="2"/>
      <c r="AK73" s="2"/>
    </row>
    <row r="74" spans="1:37" x14ac:dyDescent="0.2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  <c r="AA74" s="2"/>
      <c r="AB74" s="2"/>
      <c r="AC74" s="2"/>
      <c r="AD74" s="2"/>
      <c r="AE74" s="2"/>
      <c r="AF74" s="2"/>
      <c r="AG74" s="2"/>
      <c r="AH74" s="2"/>
      <c r="AI74" s="2"/>
      <c r="AJ74" s="2"/>
      <c r="AK74" s="2"/>
    </row>
    <row r="75" spans="1:37" x14ac:dyDescent="0.2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  <c r="AA75" s="2"/>
      <c r="AB75" s="2"/>
      <c r="AC75" s="2"/>
      <c r="AD75" s="2"/>
      <c r="AE75" s="2"/>
      <c r="AF75" s="2"/>
      <c r="AG75" s="2"/>
      <c r="AH75" s="2"/>
      <c r="AI75" s="2"/>
      <c r="AJ75" s="2"/>
      <c r="AK75" s="2"/>
    </row>
    <row r="76" spans="1:37" x14ac:dyDescent="0.2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  <c r="AA76" s="2"/>
      <c r="AB76" s="2"/>
      <c r="AC76" s="2"/>
      <c r="AD76" s="2"/>
      <c r="AE76" s="2"/>
      <c r="AF76" s="2"/>
      <c r="AG76" s="2"/>
      <c r="AH76" s="2"/>
      <c r="AI76" s="2"/>
      <c r="AJ76" s="2"/>
      <c r="AK76" s="2"/>
    </row>
    <row r="77" spans="1:37" x14ac:dyDescent="0.2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  <c r="AA77" s="2"/>
      <c r="AB77" s="2"/>
      <c r="AC77" s="2"/>
      <c r="AD77" s="2"/>
      <c r="AE77" s="2"/>
      <c r="AF77" s="2"/>
      <c r="AG77" s="2"/>
      <c r="AH77" s="2"/>
      <c r="AI77" s="2"/>
      <c r="AJ77" s="2"/>
      <c r="AK77" s="2"/>
    </row>
    <row r="78" spans="1:37" x14ac:dyDescent="0.2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  <c r="AA78" s="2"/>
      <c r="AB78" s="2"/>
      <c r="AC78" s="2"/>
      <c r="AD78" s="2"/>
      <c r="AE78" s="2"/>
      <c r="AF78" s="2"/>
      <c r="AG78" s="2"/>
      <c r="AH78" s="2"/>
      <c r="AI78" s="2"/>
      <c r="AJ78" s="2"/>
      <c r="AK78" s="2"/>
    </row>
    <row r="79" spans="1:37" x14ac:dyDescent="0.2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</row>
    <row r="80" spans="1:37" x14ac:dyDescent="0.2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</row>
    <row r="81" spans="1:37" x14ac:dyDescent="0.2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</row>
    <row r="82" spans="1:37" x14ac:dyDescent="0.2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</row>
    <row r="83" spans="1:37" x14ac:dyDescent="0.2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</row>
    <row r="84" spans="1:37" x14ac:dyDescent="0.2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</row>
    <row r="85" spans="1:37" x14ac:dyDescent="0.2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</row>
    <row r="86" spans="1:37" x14ac:dyDescent="0.2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</row>
    <row r="87" spans="1:37" x14ac:dyDescent="0.2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</row>
    <row r="88" spans="1:37" x14ac:dyDescent="0.2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</row>
    <row r="89" spans="1:37" x14ac:dyDescent="0.2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</row>
    <row r="90" spans="1:37" x14ac:dyDescent="0.2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</row>
    <row r="91" spans="1:37" x14ac:dyDescent="0.2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</row>
    <row r="92" spans="1:37" x14ac:dyDescent="0.2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</row>
    <row r="93" spans="1:37" x14ac:dyDescent="0.2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</row>
    <row r="94" spans="1:37" x14ac:dyDescent="0.2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</row>
    <row r="95" spans="1:37" x14ac:dyDescent="0.2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</row>
    <row r="96" spans="1:37" x14ac:dyDescent="0.2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</row>
    <row r="97" spans="1:37" x14ac:dyDescent="0.2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</row>
    <row r="98" spans="1:37" x14ac:dyDescent="0.2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  <c r="AA98" s="2"/>
      <c r="AB98" s="2"/>
      <c r="AC98" s="2"/>
      <c r="AD98" s="2"/>
      <c r="AE98" s="2"/>
      <c r="AF98" s="2"/>
      <c r="AG98" s="2"/>
      <c r="AH98" s="2"/>
      <c r="AI98" s="2"/>
      <c r="AJ98" s="2"/>
      <c r="AK98" s="2"/>
    </row>
    <row r="99" spans="1:37" x14ac:dyDescent="0.2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</row>
    <row r="100" spans="1:37" x14ac:dyDescent="0.2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</row>
    <row r="101" spans="1:37" x14ac:dyDescent="0.2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  <c r="AA101" s="2"/>
      <c r="AB101" s="2"/>
      <c r="AC101" s="2"/>
      <c r="AD101" s="2"/>
      <c r="AE101" s="2"/>
      <c r="AF101" s="2"/>
      <c r="AG101" s="2"/>
      <c r="AH101" s="2"/>
      <c r="AI101" s="2"/>
      <c r="AJ101" s="2"/>
      <c r="AK101" s="2"/>
    </row>
    <row r="102" spans="1:37" x14ac:dyDescent="0.2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  <c r="AA102" s="2"/>
      <c r="AB102" s="2"/>
      <c r="AC102" s="2"/>
      <c r="AD102" s="2"/>
      <c r="AE102" s="2"/>
      <c r="AF102" s="2"/>
      <c r="AG102" s="2"/>
      <c r="AH102" s="2"/>
      <c r="AI102" s="2"/>
      <c r="AJ102" s="2"/>
      <c r="AK102" s="2"/>
    </row>
    <row r="103" spans="1:37" x14ac:dyDescent="0.2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  <c r="AA103" s="2"/>
      <c r="AB103" s="2"/>
      <c r="AC103" s="2"/>
      <c r="AD103" s="2"/>
      <c r="AE103" s="2"/>
      <c r="AF103" s="2"/>
      <c r="AG103" s="2"/>
      <c r="AH103" s="2"/>
      <c r="AI103" s="2"/>
      <c r="AJ103" s="2"/>
      <c r="AK103" s="2"/>
    </row>
    <row r="104" spans="1:37" x14ac:dyDescent="0.2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  <c r="AA104" s="2"/>
      <c r="AB104" s="2"/>
      <c r="AC104" s="2"/>
      <c r="AD104" s="2"/>
      <c r="AE104" s="2"/>
      <c r="AF104" s="2"/>
      <c r="AG104" s="2"/>
      <c r="AH104" s="2"/>
      <c r="AI104" s="2"/>
      <c r="AJ104" s="2"/>
      <c r="AK104" s="2"/>
    </row>
    <row r="105" spans="1:37" x14ac:dyDescent="0.2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  <c r="AA105" s="2"/>
      <c r="AB105" s="2"/>
      <c r="AC105" s="2"/>
      <c r="AD105" s="2"/>
      <c r="AE105" s="2"/>
      <c r="AF105" s="2"/>
      <c r="AG105" s="2"/>
      <c r="AH105" s="2"/>
      <c r="AI105" s="2"/>
      <c r="AJ105" s="2"/>
      <c r="AK105" s="2"/>
    </row>
    <row r="106" spans="1:37" x14ac:dyDescent="0.2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  <c r="AA106" s="2"/>
      <c r="AB106" s="2"/>
      <c r="AC106" s="2"/>
      <c r="AD106" s="2"/>
      <c r="AE106" s="2"/>
      <c r="AF106" s="2"/>
      <c r="AG106" s="2"/>
      <c r="AH106" s="2"/>
      <c r="AI106" s="2"/>
      <c r="AJ106" s="2"/>
      <c r="AK106" s="2"/>
    </row>
    <row r="107" spans="1:37" x14ac:dyDescent="0.2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  <c r="AA107" s="2"/>
      <c r="AB107" s="2"/>
      <c r="AC107" s="2"/>
      <c r="AD107" s="2"/>
      <c r="AE107" s="2"/>
      <c r="AF107" s="2"/>
      <c r="AG107" s="2"/>
      <c r="AH107" s="2"/>
      <c r="AI107" s="2"/>
      <c r="AJ107" s="2"/>
      <c r="AK107" s="2"/>
    </row>
    <row r="108" spans="1:37" x14ac:dyDescent="0.2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  <c r="AA108" s="2"/>
      <c r="AB108" s="2"/>
      <c r="AC108" s="2"/>
      <c r="AD108" s="2"/>
      <c r="AE108" s="2"/>
      <c r="AF108" s="2"/>
      <c r="AG108" s="2"/>
      <c r="AH108" s="2"/>
      <c r="AI108" s="2"/>
      <c r="AJ108" s="2"/>
      <c r="AK108" s="2"/>
    </row>
    <row r="109" spans="1:37" x14ac:dyDescent="0.2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  <c r="AA109" s="2"/>
      <c r="AB109" s="2"/>
      <c r="AC109" s="2"/>
      <c r="AD109" s="2"/>
      <c r="AE109" s="2"/>
      <c r="AF109" s="2"/>
      <c r="AG109" s="2"/>
      <c r="AH109" s="2"/>
      <c r="AI109" s="2"/>
      <c r="AJ109" s="2"/>
      <c r="AK109" s="2"/>
    </row>
    <row r="110" spans="1:37" x14ac:dyDescent="0.2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  <c r="AA110" s="2"/>
      <c r="AB110" s="2"/>
      <c r="AC110" s="2"/>
      <c r="AD110" s="2"/>
      <c r="AE110" s="2"/>
      <c r="AF110" s="2"/>
      <c r="AG110" s="2"/>
      <c r="AH110" s="2"/>
      <c r="AI110" s="2"/>
      <c r="AJ110" s="2"/>
      <c r="AK110" s="2"/>
    </row>
    <row r="111" spans="1:37" x14ac:dyDescent="0.2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  <c r="AA111" s="2"/>
      <c r="AB111" s="2"/>
      <c r="AC111" s="2"/>
      <c r="AD111" s="2"/>
      <c r="AE111" s="2"/>
      <c r="AF111" s="2"/>
      <c r="AG111" s="2"/>
      <c r="AH111" s="2"/>
      <c r="AI111" s="2"/>
      <c r="AJ111" s="2"/>
      <c r="AK111" s="2"/>
    </row>
    <row r="112" spans="1:37" x14ac:dyDescent="0.2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  <c r="AA112" s="2"/>
      <c r="AB112" s="2"/>
      <c r="AC112" s="2"/>
      <c r="AD112" s="2"/>
      <c r="AE112" s="2"/>
      <c r="AF112" s="2"/>
      <c r="AG112" s="2"/>
      <c r="AH112" s="2"/>
      <c r="AI112" s="2"/>
      <c r="AJ112" s="2"/>
      <c r="AK112" s="2"/>
    </row>
    <row r="113" spans="1:37" x14ac:dyDescent="0.2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  <c r="AA113" s="2"/>
      <c r="AB113" s="2"/>
      <c r="AC113" s="2"/>
      <c r="AD113" s="2"/>
      <c r="AE113" s="2"/>
      <c r="AF113" s="2"/>
      <c r="AG113" s="2"/>
      <c r="AH113" s="2"/>
      <c r="AI113" s="2"/>
      <c r="AJ113" s="2"/>
      <c r="AK113" s="2"/>
    </row>
    <row r="114" spans="1:37" x14ac:dyDescent="0.2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  <c r="AA114" s="2"/>
      <c r="AB114" s="2"/>
      <c r="AC114" s="2"/>
      <c r="AD114" s="2"/>
      <c r="AE114" s="2"/>
      <c r="AF114" s="2"/>
      <c r="AG114" s="2"/>
      <c r="AH114" s="2"/>
      <c r="AI114" s="2"/>
      <c r="AJ114" s="2"/>
      <c r="AK114" s="2"/>
    </row>
    <row r="115" spans="1:37" x14ac:dyDescent="0.2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  <c r="AA115" s="2"/>
      <c r="AB115" s="2"/>
      <c r="AC115" s="2"/>
      <c r="AD115" s="2"/>
      <c r="AE115" s="2"/>
      <c r="AF115" s="2"/>
      <c r="AG115" s="2"/>
      <c r="AH115" s="2"/>
      <c r="AI115" s="2"/>
      <c r="AJ115" s="2"/>
      <c r="AK115" s="2"/>
    </row>
    <row r="116" spans="1:37" x14ac:dyDescent="0.2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  <c r="AA116" s="2"/>
      <c r="AB116" s="2"/>
      <c r="AC116" s="2"/>
      <c r="AD116" s="2"/>
      <c r="AE116" s="2"/>
      <c r="AF116" s="2"/>
      <c r="AG116" s="2"/>
      <c r="AH116" s="2"/>
      <c r="AI116" s="2"/>
      <c r="AJ116" s="2"/>
      <c r="AK116" s="2"/>
    </row>
    <row r="117" spans="1:37" x14ac:dyDescent="0.2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  <c r="AA117" s="2"/>
      <c r="AB117" s="2"/>
      <c r="AC117" s="2"/>
      <c r="AD117" s="2"/>
      <c r="AE117" s="2"/>
      <c r="AF117" s="2"/>
      <c r="AG117" s="2"/>
      <c r="AH117" s="2"/>
      <c r="AI117" s="2"/>
      <c r="AJ117" s="2"/>
      <c r="AK117" s="2"/>
    </row>
    <row r="118" spans="1:37" x14ac:dyDescent="0.2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  <c r="AA118" s="2"/>
      <c r="AB118" s="2"/>
      <c r="AC118" s="2"/>
      <c r="AD118" s="2"/>
      <c r="AE118" s="2"/>
      <c r="AF118" s="2"/>
      <c r="AG118" s="2"/>
      <c r="AH118" s="2"/>
      <c r="AI118" s="2"/>
      <c r="AJ118" s="2"/>
      <c r="AK118" s="2"/>
    </row>
    <row r="119" spans="1:37" x14ac:dyDescent="0.2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  <c r="AA119" s="2"/>
      <c r="AB119" s="2"/>
      <c r="AC119" s="2"/>
      <c r="AD119" s="2"/>
      <c r="AE119" s="2"/>
      <c r="AF119" s="2"/>
      <c r="AG119" s="2"/>
      <c r="AH119" s="2"/>
      <c r="AI119" s="2"/>
      <c r="AJ119" s="2"/>
      <c r="AK119" s="2"/>
    </row>
    <row r="120" spans="1:37" x14ac:dyDescent="0.2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  <c r="AA120" s="2"/>
      <c r="AB120" s="2"/>
      <c r="AC120" s="2"/>
      <c r="AD120" s="2"/>
      <c r="AE120" s="2"/>
      <c r="AF120" s="2"/>
      <c r="AG120" s="2"/>
      <c r="AH120" s="2"/>
      <c r="AI120" s="2"/>
      <c r="AJ120" s="2"/>
      <c r="AK120" s="2"/>
    </row>
    <row r="121" spans="1:37" x14ac:dyDescent="0.2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  <c r="AA121" s="2"/>
      <c r="AB121" s="2"/>
      <c r="AC121" s="2"/>
      <c r="AD121" s="2"/>
      <c r="AE121" s="2"/>
      <c r="AF121" s="2"/>
      <c r="AG121" s="2"/>
      <c r="AH121" s="2"/>
      <c r="AI121" s="2"/>
      <c r="AJ121" s="2"/>
      <c r="AK121" s="2"/>
    </row>
    <row r="122" spans="1:37" x14ac:dyDescent="0.2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  <c r="AA122" s="2"/>
      <c r="AB122" s="2"/>
      <c r="AC122" s="2"/>
      <c r="AD122" s="2"/>
      <c r="AE122" s="2"/>
      <c r="AF122" s="2"/>
      <c r="AG122" s="2"/>
      <c r="AH122" s="2"/>
      <c r="AI122" s="2"/>
      <c r="AJ122" s="2"/>
      <c r="AK122" s="2"/>
    </row>
    <row r="123" spans="1:37" x14ac:dyDescent="0.2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  <c r="AA123" s="2"/>
      <c r="AB123" s="2"/>
      <c r="AC123" s="2"/>
      <c r="AD123" s="2"/>
      <c r="AE123" s="2"/>
      <c r="AF123" s="2"/>
      <c r="AG123" s="2"/>
      <c r="AH123" s="2"/>
      <c r="AI123" s="2"/>
      <c r="AJ123" s="2"/>
      <c r="AK123" s="2"/>
    </row>
    <row r="124" spans="1:37" x14ac:dyDescent="0.2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  <c r="AA124" s="2"/>
      <c r="AB124" s="2"/>
      <c r="AC124" s="2"/>
      <c r="AD124" s="2"/>
      <c r="AE124" s="2"/>
      <c r="AF124" s="2"/>
      <c r="AG124" s="2"/>
      <c r="AH124" s="2"/>
      <c r="AI124" s="2"/>
      <c r="AJ124" s="2"/>
      <c r="AK124" s="2"/>
    </row>
    <row r="125" spans="1:37" x14ac:dyDescent="0.2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  <c r="AA125" s="2"/>
      <c r="AB125" s="2"/>
      <c r="AC125" s="2"/>
      <c r="AD125" s="2"/>
      <c r="AE125" s="2"/>
      <c r="AF125" s="2"/>
      <c r="AG125" s="2"/>
      <c r="AH125" s="2"/>
      <c r="AI125" s="2"/>
      <c r="AJ125" s="2"/>
      <c r="AK125" s="2"/>
    </row>
    <row r="126" spans="1:37" x14ac:dyDescent="0.2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  <c r="AA126" s="2"/>
      <c r="AB126" s="2"/>
      <c r="AC126" s="2"/>
      <c r="AD126" s="2"/>
      <c r="AE126" s="2"/>
      <c r="AF126" s="2"/>
      <c r="AG126" s="2"/>
      <c r="AH126" s="2"/>
      <c r="AI126" s="2"/>
      <c r="AJ126" s="2"/>
      <c r="AK126" s="2"/>
    </row>
    <row r="127" spans="1:37" x14ac:dyDescent="0.2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  <c r="AA127" s="2"/>
      <c r="AB127" s="2"/>
      <c r="AC127" s="2"/>
      <c r="AD127" s="2"/>
      <c r="AE127" s="2"/>
      <c r="AF127" s="2"/>
      <c r="AG127" s="2"/>
      <c r="AH127" s="2"/>
      <c r="AI127" s="2"/>
      <c r="AJ127" s="2"/>
      <c r="AK127" s="2"/>
    </row>
    <row r="128" spans="1:37" x14ac:dyDescent="0.2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</row>
    <row r="129" spans="1:37" x14ac:dyDescent="0.2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</row>
    <row r="130" spans="1:37" x14ac:dyDescent="0.2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  <c r="AA130" s="2"/>
      <c r="AB130" s="2"/>
      <c r="AC130" s="2"/>
      <c r="AD130" s="2"/>
      <c r="AE130" s="2"/>
      <c r="AF130" s="2"/>
      <c r="AG130" s="2"/>
      <c r="AH130" s="2"/>
      <c r="AI130" s="2"/>
      <c r="AJ130" s="2"/>
      <c r="AK130" s="2"/>
    </row>
    <row r="131" spans="1:37" x14ac:dyDescent="0.2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  <c r="AA131" s="2"/>
      <c r="AB131" s="2"/>
      <c r="AC131" s="2"/>
      <c r="AD131" s="2"/>
      <c r="AE131" s="2"/>
      <c r="AF131" s="2"/>
      <c r="AG131" s="2"/>
      <c r="AH131" s="2"/>
      <c r="AI131" s="2"/>
      <c r="AJ131" s="2"/>
      <c r="AK131" s="2"/>
    </row>
    <row r="132" spans="1:37" x14ac:dyDescent="0.2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  <c r="AA132" s="2"/>
      <c r="AB132" s="2"/>
      <c r="AC132" s="2"/>
      <c r="AD132" s="2"/>
      <c r="AE132" s="2"/>
      <c r="AF132" s="2"/>
      <c r="AG132" s="2"/>
      <c r="AH132" s="2"/>
      <c r="AI132" s="2"/>
      <c r="AJ132" s="2"/>
      <c r="AK132" s="2"/>
    </row>
    <row r="133" spans="1:37" x14ac:dyDescent="0.2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  <c r="AA133" s="2"/>
      <c r="AB133" s="2"/>
      <c r="AC133" s="2"/>
      <c r="AD133" s="2"/>
      <c r="AE133" s="2"/>
      <c r="AF133" s="2"/>
      <c r="AG133" s="2"/>
      <c r="AH133" s="2"/>
      <c r="AI133" s="2"/>
      <c r="AJ133" s="2"/>
      <c r="AK133" s="2"/>
    </row>
    <row r="134" spans="1:37" x14ac:dyDescent="0.2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  <c r="AA134" s="2"/>
      <c r="AB134" s="2"/>
      <c r="AC134" s="2"/>
      <c r="AD134" s="2"/>
      <c r="AE134" s="2"/>
      <c r="AF134" s="2"/>
      <c r="AG134" s="2"/>
      <c r="AH134" s="2"/>
      <c r="AI134" s="2"/>
      <c r="AJ134" s="2"/>
      <c r="AK134" s="2"/>
    </row>
    <row r="135" spans="1:37" x14ac:dyDescent="0.2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  <c r="AA135" s="2"/>
      <c r="AB135" s="2"/>
      <c r="AC135" s="2"/>
      <c r="AD135" s="2"/>
      <c r="AE135" s="2"/>
      <c r="AF135" s="2"/>
      <c r="AG135" s="2"/>
      <c r="AH135" s="2"/>
      <c r="AI135" s="2"/>
      <c r="AJ135" s="2"/>
      <c r="AK135" s="2"/>
    </row>
    <row r="136" spans="1:37" x14ac:dyDescent="0.2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  <c r="AA136" s="2"/>
      <c r="AB136" s="2"/>
      <c r="AC136" s="2"/>
      <c r="AD136" s="2"/>
      <c r="AE136" s="2"/>
      <c r="AF136" s="2"/>
      <c r="AG136" s="2"/>
      <c r="AH136" s="2"/>
      <c r="AI136" s="2"/>
      <c r="AJ136" s="2"/>
      <c r="AK136" s="2"/>
    </row>
    <row r="137" spans="1:37" x14ac:dyDescent="0.2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  <c r="AA137" s="2"/>
      <c r="AB137" s="2"/>
      <c r="AC137" s="2"/>
      <c r="AD137" s="2"/>
      <c r="AE137" s="2"/>
      <c r="AF137" s="2"/>
      <c r="AG137" s="2"/>
      <c r="AH137" s="2"/>
      <c r="AI137" s="2"/>
      <c r="AJ137" s="2"/>
      <c r="AK137" s="2"/>
    </row>
    <row r="138" spans="1:37" x14ac:dyDescent="0.2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  <c r="AA138" s="2"/>
      <c r="AB138" s="2"/>
      <c r="AC138" s="2"/>
      <c r="AD138" s="2"/>
      <c r="AE138" s="2"/>
      <c r="AF138" s="2"/>
      <c r="AG138" s="2"/>
      <c r="AH138" s="2"/>
      <c r="AI138" s="2"/>
      <c r="AJ138" s="2"/>
      <c r="AK138" s="2"/>
    </row>
    <row r="139" spans="1:37" x14ac:dyDescent="0.2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  <c r="AA139" s="2"/>
      <c r="AB139" s="2"/>
      <c r="AC139" s="2"/>
      <c r="AD139" s="2"/>
      <c r="AE139" s="2"/>
      <c r="AF139" s="2"/>
      <c r="AG139" s="2"/>
      <c r="AH139" s="2"/>
      <c r="AI139" s="2"/>
      <c r="AJ139" s="2"/>
      <c r="AK139" s="2"/>
    </row>
    <row r="140" spans="1:37" x14ac:dyDescent="0.2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  <c r="AA140" s="2"/>
      <c r="AB140" s="2"/>
      <c r="AC140" s="2"/>
      <c r="AD140" s="2"/>
      <c r="AE140" s="2"/>
      <c r="AF140" s="2"/>
      <c r="AG140" s="2"/>
      <c r="AH140" s="2"/>
      <c r="AI140" s="2"/>
      <c r="AJ140" s="2"/>
      <c r="AK140" s="2"/>
    </row>
    <row r="141" spans="1:37" x14ac:dyDescent="0.2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  <c r="AA141" s="2"/>
      <c r="AB141" s="2"/>
      <c r="AC141" s="2"/>
      <c r="AD141" s="2"/>
      <c r="AE141" s="2"/>
      <c r="AF141" s="2"/>
      <c r="AG141" s="2"/>
      <c r="AH141" s="2"/>
      <c r="AI141" s="2"/>
      <c r="AJ141" s="2"/>
      <c r="AK141" s="2"/>
    </row>
    <row r="142" spans="1:37" x14ac:dyDescent="0.2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</row>
    <row r="143" spans="1:37" x14ac:dyDescent="0.2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</row>
    <row r="144" spans="1:37" x14ac:dyDescent="0.2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</row>
    <row r="145" spans="1:37" x14ac:dyDescent="0.2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</row>
    <row r="146" spans="1:37" x14ac:dyDescent="0.2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</row>
    <row r="147" spans="1:37" x14ac:dyDescent="0.2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</row>
    <row r="148" spans="1:37" x14ac:dyDescent="0.2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</row>
    <row r="149" spans="1:37" x14ac:dyDescent="0.2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</row>
    <row r="150" spans="1:37" x14ac:dyDescent="0.2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</row>
    <row r="151" spans="1:37" x14ac:dyDescent="0.2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</row>
    <row r="152" spans="1:37" x14ac:dyDescent="0.2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</row>
    <row r="153" spans="1:37" x14ac:dyDescent="0.2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</row>
    <row r="154" spans="1:37" x14ac:dyDescent="0.2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</row>
    <row r="155" spans="1:37" x14ac:dyDescent="0.2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</row>
    <row r="156" spans="1:37" x14ac:dyDescent="0.2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</row>
    <row r="157" spans="1:37" x14ac:dyDescent="0.2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</row>
    <row r="158" spans="1:37" x14ac:dyDescent="0.2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</row>
    <row r="159" spans="1:37" x14ac:dyDescent="0.2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</row>
    <row r="160" spans="1:37" x14ac:dyDescent="0.2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</row>
    <row r="161" spans="1:37" x14ac:dyDescent="0.2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</row>
    <row r="162" spans="1:37" x14ac:dyDescent="0.2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</row>
    <row r="163" spans="1:37" x14ac:dyDescent="0.2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</row>
    <row r="164" spans="1:37" x14ac:dyDescent="0.2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</row>
    <row r="165" spans="1:37" x14ac:dyDescent="0.2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</row>
    <row r="166" spans="1:37" x14ac:dyDescent="0.2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</row>
    <row r="167" spans="1:37" x14ac:dyDescent="0.2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</row>
    <row r="168" spans="1:37" x14ac:dyDescent="0.2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  <c r="AA168" s="2"/>
      <c r="AB168" s="2"/>
      <c r="AC168" s="2"/>
      <c r="AD168" s="2"/>
      <c r="AE168" s="2"/>
      <c r="AF168" s="2"/>
      <c r="AG168" s="2"/>
      <c r="AH168" s="2"/>
      <c r="AI168" s="2"/>
      <c r="AJ168" s="2"/>
      <c r="AK168" s="2"/>
    </row>
    <row r="169" spans="1:37" x14ac:dyDescent="0.2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  <c r="AA169" s="2"/>
      <c r="AB169" s="2"/>
      <c r="AC169" s="2"/>
      <c r="AD169" s="2"/>
      <c r="AE169" s="2"/>
      <c r="AF169" s="2"/>
      <c r="AG169" s="2"/>
      <c r="AH169" s="2"/>
      <c r="AI169" s="2"/>
      <c r="AJ169" s="2"/>
      <c r="AK169" s="2"/>
    </row>
    <row r="170" spans="1:37" x14ac:dyDescent="0.2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  <c r="AA170" s="2"/>
      <c r="AB170" s="2"/>
      <c r="AC170" s="2"/>
      <c r="AD170" s="2"/>
      <c r="AE170" s="2"/>
      <c r="AF170" s="2"/>
      <c r="AG170" s="2"/>
      <c r="AH170" s="2"/>
      <c r="AI170" s="2"/>
      <c r="AJ170" s="2"/>
      <c r="AK170" s="2"/>
    </row>
    <row r="171" spans="1:37" x14ac:dyDescent="0.2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  <c r="AA171" s="2"/>
      <c r="AB171" s="2"/>
      <c r="AC171" s="2"/>
      <c r="AD171" s="2"/>
      <c r="AE171" s="2"/>
      <c r="AF171" s="2"/>
      <c r="AG171" s="2"/>
      <c r="AH171" s="2"/>
      <c r="AI171" s="2"/>
      <c r="AJ171" s="2"/>
      <c r="AK171" s="2"/>
    </row>
    <row r="172" spans="1:37" x14ac:dyDescent="0.2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  <c r="AA172" s="2"/>
      <c r="AB172" s="2"/>
      <c r="AC172" s="2"/>
      <c r="AD172" s="2"/>
      <c r="AE172" s="2"/>
      <c r="AF172" s="2"/>
      <c r="AG172" s="2"/>
      <c r="AH172" s="2"/>
      <c r="AI172" s="2"/>
      <c r="AJ172" s="2"/>
      <c r="AK172" s="2"/>
    </row>
    <row r="173" spans="1:37" x14ac:dyDescent="0.2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  <c r="AA173" s="2"/>
      <c r="AB173" s="2"/>
      <c r="AC173" s="2"/>
      <c r="AD173" s="2"/>
      <c r="AE173" s="2"/>
      <c r="AF173" s="2"/>
      <c r="AG173" s="2"/>
      <c r="AH173" s="2"/>
      <c r="AI173" s="2"/>
      <c r="AJ173" s="2"/>
      <c r="AK173" s="2"/>
    </row>
    <row r="174" spans="1:37" x14ac:dyDescent="0.2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  <c r="AA174" s="2"/>
      <c r="AB174" s="2"/>
      <c r="AC174" s="2"/>
      <c r="AD174" s="2"/>
      <c r="AE174" s="2"/>
      <c r="AF174" s="2"/>
      <c r="AG174" s="2"/>
      <c r="AH174" s="2"/>
      <c r="AI174" s="2"/>
      <c r="AJ174" s="2"/>
      <c r="AK174" s="2"/>
    </row>
    <row r="175" spans="1:37" x14ac:dyDescent="0.2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  <c r="AA175" s="2"/>
      <c r="AB175" s="2"/>
      <c r="AC175" s="2"/>
      <c r="AD175" s="2"/>
      <c r="AE175" s="2"/>
      <c r="AF175" s="2"/>
      <c r="AG175" s="2"/>
      <c r="AH175" s="2"/>
      <c r="AI175" s="2"/>
      <c r="AJ175" s="2"/>
      <c r="AK175" s="2"/>
    </row>
    <row r="176" spans="1:37" x14ac:dyDescent="0.2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  <c r="AA176" s="2"/>
      <c r="AB176" s="2"/>
      <c r="AC176" s="2"/>
      <c r="AD176" s="2"/>
      <c r="AE176" s="2"/>
      <c r="AF176" s="2"/>
      <c r="AG176" s="2"/>
      <c r="AH176" s="2"/>
      <c r="AI176" s="2"/>
      <c r="AJ176" s="2"/>
      <c r="AK176" s="2"/>
    </row>
    <row r="177" spans="1:37" x14ac:dyDescent="0.2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  <c r="AA177" s="2"/>
      <c r="AB177" s="2"/>
      <c r="AC177" s="2"/>
      <c r="AD177" s="2"/>
      <c r="AE177" s="2"/>
      <c r="AF177" s="2"/>
      <c r="AG177" s="2"/>
      <c r="AH177" s="2"/>
      <c r="AI177" s="2"/>
      <c r="AJ177" s="2"/>
      <c r="AK177" s="2"/>
    </row>
    <row r="178" spans="1:37" x14ac:dyDescent="0.2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  <c r="AA178" s="2"/>
      <c r="AB178" s="2"/>
      <c r="AC178" s="2"/>
      <c r="AD178" s="2"/>
      <c r="AE178" s="2"/>
      <c r="AF178" s="2"/>
      <c r="AG178" s="2"/>
      <c r="AH178" s="2"/>
      <c r="AI178" s="2"/>
      <c r="AJ178" s="2"/>
      <c r="AK178" s="2"/>
    </row>
    <row r="179" spans="1:37" x14ac:dyDescent="0.2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  <c r="AA179" s="2"/>
      <c r="AB179" s="2"/>
      <c r="AC179" s="2"/>
      <c r="AD179" s="2"/>
      <c r="AE179" s="2"/>
      <c r="AF179" s="2"/>
      <c r="AG179" s="2"/>
      <c r="AH179" s="2"/>
      <c r="AI179" s="2"/>
      <c r="AJ179" s="2"/>
      <c r="AK179" s="2"/>
    </row>
    <row r="180" spans="1:37" x14ac:dyDescent="0.2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  <c r="AA180" s="2"/>
      <c r="AB180" s="2"/>
      <c r="AC180" s="2"/>
      <c r="AD180" s="2"/>
      <c r="AE180" s="2"/>
      <c r="AF180" s="2"/>
      <c r="AG180" s="2"/>
      <c r="AH180" s="2"/>
      <c r="AI180" s="2"/>
      <c r="AJ180" s="2"/>
      <c r="AK180" s="2"/>
    </row>
    <row r="181" spans="1:37" x14ac:dyDescent="0.2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  <c r="AA181" s="2"/>
      <c r="AB181" s="2"/>
      <c r="AC181" s="2"/>
      <c r="AD181" s="2"/>
      <c r="AE181" s="2"/>
      <c r="AF181" s="2"/>
      <c r="AG181" s="2"/>
      <c r="AH181" s="2"/>
      <c r="AI181" s="2"/>
      <c r="AJ181" s="2"/>
      <c r="AK181" s="2"/>
    </row>
    <row r="182" spans="1:37" x14ac:dyDescent="0.2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  <c r="AA182" s="2"/>
      <c r="AB182" s="2"/>
      <c r="AC182" s="2"/>
      <c r="AD182" s="2"/>
      <c r="AE182" s="2"/>
      <c r="AF182" s="2"/>
      <c r="AG182" s="2"/>
      <c r="AH182" s="2"/>
      <c r="AI182" s="2"/>
      <c r="AJ182" s="2"/>
      <c r="AK182" s="2"/>
    </row>
    <row r="183" spans="1:37" x14ac:dyDescent="0.2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  <c r="AA183" s="2"/>
      <c r="AB183" s="2"/>
      <c r="AC183" s="2"/>
      <c r="AD183" s="2"/>
      <c r="AE183" s="2"/>
      <c r="AF183" s="2"/>
      <c r="AG183" s="2"/>
      <c r="AH183" s="2"/>
      <c r="AI183" s="2"/>
      <c r="AJ183" s="2"/>
      <c r="AK183" s="2"/>
    </row>
    <row r="184" spans="1:37" x14ac:dyDescent="0.2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  <c r="AA184" s="2"/>
      <c r="AB184" s="2"/>
      <c r="AC184" s="2"/>
      <c r="AD184" s="2"/>
      <c r="AE184" s="2"/>
      <c r="AF184" s="2"/>
      <c r="AG184" s="2"/>
      <c r="AH184" s="2"/>
      <c r="AI184" s="2"/>
      <c r="AJ184" s="2"/>
      <c r="AK184" s="2"/>
    </row>
    <row r="185" spans="1:37" x14ac:dyDescent="0.2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  <c r="AA185" s="2"/>
      <c r="AB185" s="2"/>
      <c r="AC185" s="2"/>
      <c r="AD185" s="2"/>
      <c r="AE185" s="2"/>
      <c r="AF185" s="2"/>
      <c r="AG185" s="2"/>
      <c r="AH185" s="2"/>
      <c r="AI185" s="2"/>
      <c r="AJ185" s="2"/>
      <c r="AK185" s="2"/>
    </row>
    <row r="186" spans="1:37" x14ac:dyDescent="0.2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  <c r="AA186" s="2"/>
      <c r="AB186" s="2"/>
      <c r="AC186" s="2"/>
      <c r="AD186" s="2"/>
      <c r="AE186" s="2"/>
      <c r="AF186" s="2"/>
      <c r="AG186" s="2"/>
      <c r="AH186" s="2"/>
      <c r="AI186" s="2"/>
      <c r="AJ186" s="2"/>
      <c r="AK186" s="2"/>
    </row>
    <row r="187" spans="1:37" x14ac:dyDescent="0.2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  <c r="AA187" s="2"/>
      <c r="AB187" s="2"/>
      <c r="AC187" s="2"/>
      <c r="AD187" s="2"/>
      <c r="AE187" s="2"/>
      <c r="AF187" s="2"/>
      <c r="AG187" s="2"/>
      <c r="AH187" s="2"/>
      <c r="AI187" s="2"/>
      <c r="AJ187" s="2"/>
      <c r="AK187" s="2"/>
    </row>
    <row r="188" spans="1:37" x14ac:dyDescent="0.2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  <c r="AA188" s="2"/>
      <c r="AB188" s="2"/>
      <c r="AC188" s="2"/>
      <c r="AD188" s="2"/>
      <c r="AE188" s="2"/>
      <c r="AF188" s="2"/>
      <c r="AG188" s="2"/>
      <c r="AH188" s="2"/>
      <c r="AI188" s="2"/>
      <c r="AJ188" s="2"/>
      <c r="AK188" s="2"/>
    </row>
    <row r="189" spans="1:37" x14ac:dyDescent="0.2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  <c r="AA189" s="2"/>
      <c r="AB189" s="2"/>
      <c r="AC189" s="2"/>
      <c r="AD189" s="2"/>
      <c r="AE189" s="2"/>
      <c r="AF189" s="2"/>
      <c r="AG189" s="2"/>
      <c r="AH189" s="2"/>
      <c r="AI189" s="2"/>
      <c r="AJ189" s="2"/>
      <c r="AK189" s="2"/>
    </row>
    <row r="190" spans="1:37" x14ac:dyDescent="0.2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  <c r="AA190" s="2"/>
      <c r="AB190" s="2"/>
      <c r="AC190" s="2"/>
      <c r="AD190" s="2"/>
      <c r="AE190" s="2"/>
      <c r="AF190" s="2"/>
      <c r="AG190" s="2"/>
      <c r="AH190" s="2"/>
      <c r="AI190" s="2"/>
      <c r="AJ190" s="2"/>
      <c r="AK190" s="2"/>
    </row>
    <row r="191" spans="1:37" x14ac:dyDescent="0.2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  <c r="AA191" s="2"/>
      <c r="AB191" s="2"/>
      <c r="AC191" s="2"/>
      <c r="AD191" s="2"/>
      <c r="AE191" s="2"/>
      <c r="AF191" s="2"/>
      <c r="AG191" s="2"/>
      <c r="AH191" s="2"/>
      <c r="AI191" s="2"/>
      <c r="AJ191" s="2"/>
      <c r="AK191" s="2"/>
    </row>
    <row r="192" spans="1:37" x14ac:dyDescent="0.2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  <c r="AA192" s="2"/>
      <c r="AB192" s="2"/>
      <c r="AC192" s="2"/>
      <c r="AD192" s="2"/>
      <c r="AE192" s="2"/>
      <c r="AF192" s="2"/>
      <c r="AG192" s="2"/>
      <c r="AH192" s="2"/>
      <c r="AI192" s="2"/>
      <c r="AJ192" s="2"/>
      <c r="AK192" s="2"/>
    </row>
    <row r="193" spans="1:37" x14ac:dyDescent="0.2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  <c r="AA193" s="2"/>
      <c r="AB193" s="2"/>
      <c r="AC193" s="2"/>
      <c r="AD193" s="2"/>
      <c r="AE193" s="2"/>
      <c r="AF193" s="2"/>
      <c r="AG193" s="2"/>
      <c r="AH193" s="2"/>
      <c r="AI193" s="2"/>
      <c r="AJ193" s="2"/>
      <c r="AK193" s="2"/>
    </row>
    <row r="194" spans="1:37" x14ac:dyDescent="0.2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  <c r="AA194" s="2"/>
      <c r="AB194" s="2"/>
      <c r="AC194" s="2"/>
      <c r="AD194" s="2"/>
      <c r="AE194" s="2"/>
      <c r="AF194" s="2"/>
      <c r="AG194" s="2"/>
      <c r="AH194" s="2"/>
      <c r="AI194" s="2"/>
      <c r="AJ194" s="2"/>
      <c r="AK194" s="2"/>
    </row>
    <row r="195" spans="1:37" x14ac:dyDescent="0.2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  <c r="AA195" s="2"/>
      <c r="AB195" s="2"/>
      <c r="AC195" s="2"/>
      <c r="AD195" s="2"/>
      <c r="AE195" s="2"/>
      <c r="AF195" s="2"/>
      <c r="AG195" s="2"/>
      <c r="AH195" s="2"/>
      <c r="AI195" s="2"/>
      <c r="AJ195" s="2"/>
      <c r="AK195" s="2"/>
    </row>
    <row r="196" spans="1:37" x14ac:dyDescent="0.2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  <c r="AA196" s="2"/>
      <c r="AB196" s="2"/>
      <c r="AC196" s="2"/>
      <c r="AD196" s="2"/>
      <c r="AE196" s="2"/>
      <c r="AF196" s="2"/>
      <c r="AG196" s="2"/>
      <c r="AH196" s="2"/>
      <c r="AI196" s="2"/>
      <c r="AJ196" s="2"/>
      <c r="AK196" s="2"/>
    </row>
    <row r="197" spans="1:37" x14ac:dyDescent="0.2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  <c r="AA197" s="2"/>
      <c r="AB197" s="2"/>
      <c r="AC197" s="2"/>
      <c r="AD197" s="2"/>
      <c r="AE197" s="2"/>
      <c r="AF197" s="2"/>
      <c r="AG197" s="2"/>
      <c r="AH197" s="2"/>
      <c r="AI197" s="2"/>
      <c r="AJ197" s="2"/>
      <c r="AK197" s="2"/>
    </row>
    <row r="198" spans="1:37" x14ac:dyDescent="0.2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  <c r="AA198" s="2"/>
      <c r="AB198" s="2"/>
      <c r="AC198" s="2"/>
      <c r="AD198" s="2"/>
      <c r="AE198" s="2"/>
      <c r="AF198" s="2"/>
      <c r="AG198" s="2"/>
      <c r="AH198" s="2"/>
      <c r="AI198" s="2"/>
      <c r="AJ198" s="2"/>
      <c r="AK198" s="2"/>
    </row>
    <row r="199" spans="1:37" x14ac:dyDescent="0.2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  <c r="AA199" s="2"/>
      <c r="AB199" s="2"/>
      <c r="AC199" s="2"/>
      <c r="AD199" s="2"/>
      <c r="AE199" s="2"/>
      <c r="AF199" s="2"/>
      <c r="AG199" s="2"/>
      <c r="AH199" s="2"/>
      <c r="AI199" s="2"/>
      <c r="AJ199" s="2"/>
      <c r="AK199" s="2"/>
    </row>
    <row r="200" spans="1:37" x14ac:dyDescent="0.2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  <c r="AA200" s="2"/>
      <c r="AB200" s="2"/>
      <c r="AC200" s="2"/>
      <c r="AD200" s="2"/>
      <c r="AE200" s="2"/>
      <c r="AF200" s="2"/>
      <c r="AG200" s="2"/>
      <c r="AH200" s="2"/>
      <c r="AI200" s="2"/>
      <c r="AJ200" s="2"/>
      <c r="AK200" s="2"/>
    </row>
    <row r="201" spans="1:37" x14ac:dyDescent="0.2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  <c r="AA201" s="2"/>
      <c r="AB201" s="2"/>
      <c r="AC201" s="2"/>
      <c r="AD201" s="2"/>
      <c r="AE201" s="2"/>
      <c r="AF201" s="2"/>
      <c r="AG201" s="2"/>
      <c r="AH201" s="2"/>
      <c r="AI201" s="2"/>
      <c r="AJ201" s="2"/>
      <c r="AK201" s="2"/>
    </row>
    <row r="202" spans="1:37" x14ac:dyDescent="0.2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  <c r="AA202" s="2"/>
      <c r="AB202" s="2"/>
      <c r="AC202" s="2"/>
      <c r="AD202" s="2"/>
      <c r="AE202" s="2"/>
      <c r="AF202" s="2"/>
      <c r="AG202" s="2"/>
      <c r="AH202" s="2"/>
      <c r="AI202" s="2"/>
      <c r="AJ202" s="2"/>
      <c r="AK202" s="2"/>
    </row>
    <row r="203" spans="1:37" x14ac:dyDescent="0.2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  <c r="AA203" s="2"/>
      <c r="AB203" s="2"/>
      <c r="AC203" s="2"/>
      <c r="AD203" s="2"/>
      <c r="AE203" s="2"/>
      <c r="AF203" s="2"/>
      <c r="AG203" s="2"/>
      <c r="AH203" s="2"/>
      <c r="AI203" s="2"/>
      <c r="AJ203" s="2"/>
      <c r="AK203" s="2"/>
    </row>
    <row r="204" spans="1:37" x14ac:dyDescent="0.2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  <c r="AA204" s="2"/>
      <c r="AB204" s="2"/>
      <c r="AC204" s="2"/>
      <c r="AD204" s="2"/>
      <c r="AE204" s="2"/>
      <c r="AF204" s="2"/>
      <c r="AG204" s="2"/>
      <c r="AH204" s="2"/>
      <c r="AI204" s="2"/>
      <c r="AJ204" s="2"/>
      <c r="AK204" s="2"/>
    </row>
    <row r="205" spans="1:37" x14ac:dyDescent="0.2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  <c r="AA205" s="2"/>
      <c r="AB205" s="2"/>
      <c r="AC205" s="2"/>
      <c r="AD205" s="2"/>
      <c r="AE205" s="2"/>
      <c r="AF205" s="2"/>
      <c r="AG205" s="2"/>
      <c r="AH205" s="2"/>
      <c r="AI205" s="2"/>
      <c r="AJ205" s="2"/>
      <c r="AK205" s="2"/>
    </row>
    <row r="206" spans="1:37" x14ac:dyDescent="0.2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  <c r="AA206" s="2"/>
      <c r="AB206" s="2"/>
      <c r="AC206" s="2"/>
      <c r="AD206" s="2"/>
      <c r="AE206" s="2"/>
      <c r="AF206" s="2"/>
      <c r="AG206" s="2"/>
      <c r="AH206" s="2"/>
      <c r="AI206" s="2"/>
      <c r="AJ206" s="2"/>
      <c r="AK206" s="2"/>
    </row>
    <row r="207" spans="1:37" x14ac:dyDescent="0.2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  <c r="AA207" s="2"/>
      <c r="AB207" s="2"/>
      <c r="AC207" s="2"/>
      <c r="AD207" s="2"/>
      <c r="AE207" s="2"/>
      <c r="AF207" s="2"/>
      <c r="AG207" s="2"/>
      <c r="AH207" s="2"/>
      <c r="AI207" s="2"/>
      <c r="AJ207" s="2"/>
      <c r="AK207" s="2"/>
    </row>
    <row r="208" spans="1:37" x14ac:dyDescent="0.2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  <c r="AA208" s="2"/>
      <c r="AB208" s="2"/>
      <c r="AC208" s="2"/>
      <c r="AD208" s="2"/>
      <c r="AE208" s="2"/>
      <c r="AF208" s="2"/>
      <c r="AG208" s="2"/>
      <c r="AH208" s="2"/>
      <c r="AI208" s="2"/>
      <c r="AJ208" s="2"/>
      <c r="AK208" s="2"/>
    </row>
    <row r="209" spans="1:37" x14ac:dyDescent="0.2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  <c r="AA209" s="2"/>
      <c r="AB209" s="2"/>
      <c r="AC209" s="2"/>
      <c r="AD209" s="2"/>
      <c r="AE209" s="2"/>
      <c r="AF209" s="2"/>
      <c r="AG209" s="2"/>
      <c r="AH209" s="2"/>
      <c r="AI209" s="2"/>
      <c r="AJ209" s="2"/>
      <c r="AK209" s="2"/>
    </row>
    <row r="210" spans="1:37" x14ac:dyDescent="0.2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  <c r="AA210" s="2"/>
      <c r="AB210" s="2"/>
      <c r="AC210" s="2"/>
      <c r="AD210" s="2"/>
      <c r="AE210" s="2"/>
      <c r="AF210" s="2"/>
      <c r="AG210" s="2"/>
      <c r="AH210" s="2"/>
      <c r="AI210" s="2"/>
      <c r="AJ210" s="2"/>
      <c r="AK210" s="2"/>
    </row>
    <row r="211" spans="1:37" x14ac:dyDescent="0.2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  <c r="AA211" s="2"/>
      <c r="AB211" s="2"/>
      <c r="AC211" s="2"/>
      <c r="AD211" s="2"/>
      <c r="AE211" s="2"/>
      <c r="AF211" s="2"/>
      <c r="AG211" s="2"/>
      <c r="AH211" s="2"/>
      <c r="AI211" s="2"/>
      <c r="AJ211" s="2"/>
      <c r="AK211" s="2"/>
    </row>
    <row r="212" spans="1:37" x14ac:dyDescent="0.2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  <c r="AA212" s="2"/>
      <c r="AB212" s="2"/>
      <c r="AC212" s="2"/>
      <c r="AD212" s="2"/>
      <c r="AE212" s="2"/>
      <c r="AF212" s="2"/>
      <c r="AG212" s="2"/>
      <c r="AH212" s="2"/>
      <c r="AI212" s="2"/>
      <c r="AJ212" s="2"/>
      <c r="AK212" s="2"/>
    </row>
    <row r="213" spans="1:37" x14ac:dyDescent="0.2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  <c r="AA213" s="2"/>
      <c r="AB213" s="2"/>
      <c r="AC213" s="2"/>
      <c r="AD213" s="2"/>
      <c r="AE213" s="2"/>
      <c r="AF213" s="2"/>
      <c r="AG213" s="2"/>
      <c r="AH213" s="2"/>
      <c r="AI213" s="2"/>
      <c r="AJ213" s="2"/>
      <c r="AK213" s="2"/>
    </row>
    <row r="214" spans="1:37" x14ac:dyDescent="0.2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  <c r="AA214" s="2"/>
      <c r="AB214" s="2"/>
      <c r="AC214" s="2"/>
      <c r="AD214" s="2"/>
      <c r="AE214" s="2"/>
      <c r="AF214" s="2"/>
      <c r="AG214" s="2"/>
      <c r="AH214" s="2"/>
      <c r="AI214" s="2"/>
      <c r="AJ214" s="2"/>
      <c r="AK214" s="2"/>
    </row>
    <row r="215" spans="1:37" x14ac:dyDescent="0.2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  <c r="AA215" s="2"/>
      <c r="AB215" s="2"/>
      <c r="AC215" s="2"/>
      <c r="AD215" s="2"/>
      <c r="AE215" s="2"/>
      <c r="AF215" s="2"/>
      <c r="AG215" s="2"/>
      <c r="AH215" s="2"/>
      <c r="AI215" s="2"/>
      <c r="AJ215" s="2"/>
      <c r="AK215" s="2"/>
    </row>
    <row r="216" spans="1:37" x14ac:dyDescent="0.2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  <c r="AA216" s="2"/>
      <c r="AB216" s="2"/>
      <c r="AC216" s="2"/>
      <c r="AD216" s="2"/>
      <c r="AE216" s="2"/>
      <c r="AF216" s="2"/>
      <c r="AG216" s="2"/>
      <c r="AH216" s="2"/>
      <c r="AI216" s="2"/>
      <c r="AJ216" s="2"/>
      <c r="AK216" s="2"/>
    </row>
    <row r="217" spans="1:37" x14ac:dyDescent="0.2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  <c r="AA217" s="2"/>
      <c r="AB217" s="2"/>
      <c r="AC217" s="2"/>
      <c r="AD217" s="2"/>
      <c r="AE217" s="2"/>
      <c r="AF217" s="2"/>
      <c r="AG217" s="2"/>
      <c r="AH217" s="2"/>
      <c r="AI217" s="2"/>
      <c r="AJ217" s="2"/>
      <c r="AK217" s="2"/>
    </row>
    <row r="218" spans="1:37" x14ac:dyDescent="0.2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  <c r="AA218" s="2"/>
      <c r="AB218" s="2"/>
      <c r="AC218" s="2"/>
      <c r="AD218" s="2"/>
      <c r="AE218" s="2"/>
      <c r="AF218" s="2"/>
      <c r="AG218" s="2"/>
      <c r="AH218" s="2"/>
      <c r="AI218" s="2"/>
      <c r="AJ218" s="2"/>
      <c r="AK218" s="2"/>
    </row>
    <row r="219" spans="1:37" x14ac:dyDescent="0.2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  <c r="AA219" s="2"/>
      <c r="AB219" s="2"/>
      <c r="AC219" s="2"/>
      <c r="AD219" s="2"/>
      <c r="AE219" s="2"/>
      <c r="AF219" s="2"/>
      <c r="AG219" s="2"/>
      <c r="AH219" s="2"/>
      <c r="AI219" s="2"/>
      <c r="AJ219" s="2"/>
      <c r="AK219" s="2"/>
    </row>
    <row r="220" spans="1:37" x14ac:dyDescent="0.2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  <c r="AA220" s="2"/>
      <c r="AB220" s="2"/>
      <c r="AC220" s="2"/>
      <c r="AD220" s="2"/>
      <c r="AE220" s="2"/>
      <c r="AF220" s="2"/>
      <c r="AG220" s="2"/>
      <c r="AH220" s="2"/>
      <c r="AI220" s="2"/>
      <c r="AJ220" s="2"/>
      <c r="AK220" s="2"/>
    </row>
    <row r="221" spans="1:37" x14ac:dyDescent="0.2">
      <c r="A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  <c r="AA221" s="2"/>
      <c r="AB221" s="2"/>
      <c r="AC221" s="2"/>
      <c r="AD221" s="2"/>
      <c r="AE221" s="2"/>
      <c r="AF221" s="2"/>
      <c r="AG221" s="2"/>
      <c r="AH221" s="2"/>
      <c r="AI221" s="2"/>
      <c r="AJ221" s="2"/>
      <c r="AK221" s="2"/>
    </row>
    <row r="222" spans="1:37" x14ac:dyDescent="0.2">
      <c r="A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  <c r="AA222" s="2"/>
      <c r="AB222" s="2"/>
      <c r="AC222" s="2"/>
      <c r="AD222" s="2"/>
      <c r="AE222" s="2"/>
      <c r="AF222" s="2"/>
      <c r="AG222" s="2"/>
      <c r="AH222" s="2"/>
      <c r="AI222" s="2"/>
      <c r="AJ222" s="2"/>
      <c r="AK222" s="2"/>
    </row>
    <row r="223" spans="1:37" x14ac:dyDescent="0.2">
      <c r="A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  <c r="AA223" s="2"/>
      <c r="AB223" s="2"/>
      <c r="AC223" s="2"/>
      <c r="AD223" s="2"/>
      <c r="AE223" s="2"/>
      <c r="AF223" s="2"/>
      <c r="AG223" s="2"/>
      <c r="AH223" s="2"/>
      <c r="AI223" s="2"/>
      <c r="AJ223" s="2"/>
      <c r="AK223" s="2"/>
    </row>
    <row r="224" spans="1:37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</sheetData>
  <mergeCells count="2">
    <mergeCell ref="A46:C46"/>
    <mergeCell ref="A45:C45"/>
  </mergeCells>
  <phoneticPr fontId="12" type="noConversion"/>
  <printOptions horizontalCentered="1"/>
  <pageMargins left="0.98425196850393704" right="0.98425196850393704" top="0.78740157480314965" bottom="0.78740157480314965" header="0.51181102362204722" footer="0.51181102362204722"/>
  <pageSetup paperSize="9" scale="74" orientation="landscape" r:id="rId1"/>
  <headerFooter alignWithMargins="0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3"/>
    <pageSetUpPr fitToPage="1"/>
  </sheetPr>
  <dimension ref="A1:P106"/>
  <sheetViews>
    <sheetView zoomScale="60" workbookViewId="0">
      <selection activeCell="A2" sqref="A2"/>
    </sheetView>
  </sheetViews>
  <sheetFormatPr defaultColWidth="9.140625" defaultRowHeight="12.75" x14ac:dyDescent="0.2"/>
  <cols>
    <col min="1" max="3" width="9.140625" style="568"/>
    <col min="4" max="4" width="6" style="568" customWidth="1"/>
    <col min="5" max="5" width="2" style="568" customWidth="1"/>
    <col min="6" max="6" width="3.42578125" style="568" hidden="1" customWidth="1"/>
    <col min="7" max="7" width="24.7109375" style="568" customWidth="1"/>
    <col min="8" max="10" width="16.7109375" style="568" customWidth="1"/>
    <col min="11" max="11" width="18.42578125" style="568" customWidth="1"/>
    <col min="12" max="14" width="16.7109375" style="568" customWidth="1"/>
    <col min="15" max="15" width="16.5703125" style="568" customWidth="1"/>
    <col min="16" max="16384" width="9.140625" style="568"/>
  </cols>
  <sheetData>
    <row r="1" spans="1:16" ht="26.25" x14ac:dyDescent="0.4">
      <c r="A1" s="567" t="s">
        <v>228</v>
      </c>
      <c r="D1" s="569" t="s">
        <v>229</v>
      </c>
      <c r="G1" s="570"/>
    </row>
    <row r="2" spans="1:16" ht="26.25" x14ac:dyDescent="0.4">
      <c r="A2" s="571"/>
      <c r="D2" s="569" t="s">
        <v>230</v>
      </c>
      <c r="G2" s="572"/>
    </row>
    <row r="3" spans="1:16" ht="23.25" x14ac:dyDescent="0.35">
      <c r="A3" s="571"/>
      <c r="D3" s="573" t="s">
        <v>231</v>
      </c>
      <c r="G3" s="572"/>
    </row>
    <row r="4" spans="1:16" ht="23.25" x14ac:dyDescent="0.35">
      <c r="A4" s="571"/>
      <c r="D4" s="573" t="s">
        <v>232</v>
      </c>
      <c r="G4" s="572"/>
      <c r="P4" s="568" t="s">
        <v>100</v>
      </c>
    </row>
    <row r="5" spans="1:16" ht="26.25" x14ac:dyDescent="0.4">
      <c r="A5" s="574"/>
      <c r="B5" s="575"/>
      <c r="C5" s="576"/>
      <c r="D5" s="575"/>
      <c r="E5" s="575"/>
      <c r="F5" s="575"/>
      <c r="G5" s="577" t="s">
        <v>233</v>
      </c>
      <c r="H5" s="577"/>
      <c r="I5" s="577" t="s">
        <v>100</v>
      </c>
      <c r="J5" s="577"/>
      <c r="K5" s="575"/>
      <c r="L5" s="578" t="s">
        <v>234</v>
      </c>
      <c r="M5" s="575"/>
      <c r="N5" s="575"/>
      <c r="O5" s="575"/>
    </row>
    <row r="6" spans="1:16" s="580" customFormat="1" ht="15" x14ac:dyDescent="0.2">
      <c r="A6" s="579"/>
      <c r="G6" s="581"/>
      <c r="H6" s="582"/>
      <c r="I6" s="582"/>
      <c r="J6" s="582"/>
      <c r="K6" s="583"/>
      <c r="L6" s="582"/>
      <c r="M6" s="582"/>
      <c r="N6" s="582"/>
      <c r="O6" s="582"/>
    </row>
    <row r="7" spans="1:16" ht="15.75" x14ac:dyDescent="0.25">
      <c r="A7" s="579"/>
      <c r="B7" s="580"/>
      <c r="C7" s="580"/>
      <c r="D7" s="580"/>
      <c r="E7" s="580"/>
      <c r="F7" s="581"/>
      <c r="G7" s="581"/>
      <c r="H7" s="582"/>
      <c r="I7" s="582"/>
      <c r="J7" s="582"/>
      <c r="K7" s="584" t="s">
        <v>235</v>
      </c>
      <c r="L7" s="584" t="s">
        <v>236</v>
      </c>
      <c r="M7" s="584" t="s">
        <v>237</v>
      </c>
      <c r="N7" s="584" t="s">
        <v>238</v>
      </c>
      <c r="O7" s="584" t="s">
        <v>239</v>
      </c>
    </row>
    <row r="8" spans="1:16" ht="15.75" x14ac:dyDescent="0.25">
      <c r="A8" s="579"/>
      <c r="B8" s="580"/>
      <c r="C8" s="580"/>
      <c r="D8" s="580"/>
      <c r="E8" s="580"/>
      <c r="F8" s="581"/>
      <c r="G8" s="581"/>
      <c r="H8" s="584" t="s">
        <v>240</v>
      </c>
      <c r="I8" s="584" t="s">
        <v>241</v>
      </c>
      <c r="J8" s="584" t="s">
        <v>242</v>
      </c>
      <c r="K8" s="584" t="s">
        <v>243</v>
      </c>
      <c r="L8" s="585" t="s">
        <v>244</v>
      </c>
      <c r="M8" s="585" t="s">
        <v>245</v>
      </c>
      <c r="N8" s="585" t="s">
        <v>246</v>
      </c>
      <c r="O8" s="585" t="s">
        <v>247</v>
      </c>
    </row>
    <row r="9" spans="1:16" ht="16.5" customHeight="1" x14ac:dyDescent="0.3">
      <c r="A9" s="1054" t="s">
        <v>248</v>
      </c>
      <c r="B9" s="1055"/>
      <c r="C9" s="1055"/>
      <c r="D9" s="1055"/>
      <c r="E9" s="1055"/>
      <c r="F9" s="1055"/>
      <c r="G9" s="1056"/>
      <c r="H9" s="586" t="s">
        <v>249</v>
      </c>
      <c r="I9" s="586" t="s">
        <v>250</v>
      </c>
      <c r="J9" s="585" t="s">
        <v>251</v>
      </c>
      <c r="K9" s="584" t="s">
        <v>252</v>
      </c>
      <c r="L9" s="585" t="s">
        <v>253</v>
      </c>
      <c r="M9" s="585" t="s">
        <v>254</v>
      </c>
      <c r="N9" s="585" t="s">
        <v>254</v>
      </c>
      <c r="O9" s="585" t="s">
        <v>255</v>
      </c>
    </row>
    <row r="10" spans="1:16" ht="15.75" x14ac:dyDescent="0.25">
      <c r="A10" s="579"/>
      <c r="B10" s="580"/>
      <c r="C10" s="580"/>
      <c r="D10" s="580"/>
      <c r="E10" s="580"/>
      <c r="F10" s="581"/>
      <c r="G10" s="581"/>
      <c r="H10" s="587" t="s">
        <v>256</v>
      </c>
      <c r="I10" s="587" t="s">
        <v>257</v>
      </c>
      <c r="J10" s="585" t="s">
        <v>258</v>
      </c>
      <c r="K10" s="588" t="s">
        <v>259</v>
      </c>
      <c r="L10" s="588" t="s">
        <v>260</v>
      </c>
      <c r="M10" s="588" t="s">
        <v>261</v>
      </c>
      <c r="N10" s="588" t="s">
        <v>262</v>
      </c>
      <c r="O10" s="588" t="s">
        <v>263</v>
      </c>
    </row>
    <row r="11" spans="1:16" ht="15" x14ac:dyDescent="0.2">
      <c r="A11" s="579"/>
      <c r="B11" s="580"/>
      <c r="C11" s="580"/>
      <c r="D11" s="580"/>
      <c r="E11" s="580"/>
      <c r="F11" s="581"/>
      <c r="G11" s="581"/>
      <c r="H11" s="587" t="s">
        <v>264</v>
      </c>
      <c r="I11" s="587" t="s">
        <v>265</v>
      </c>
      <c r="J11" s="587" t="s">
        <v>266</v>
      </c>
      <c r="K11" s="588" t="s">
        <v>267</v>
      </c>
      <c r="L11" s="588" t="s">
        <v>268</v>
      </c>
      <c r="M11" s="588" t="s">
        <v>269</v>
      </c>
      <c r="N11" s="588" t="s">
        <v>270</v>
      </c>
      <c r="O11" s="588" t="s">
        <v>271</v>
      </c>
    </row>
    <row r="12" spans="1:16" ht="15" x14ac:dyDescent="0.2">
      <c r="A12" s="579"/>
      <c r="B12" s="580"/>
      <c r="C12" s="580"/>
      <c r="D12" s="580"/>
      <c r="E12" s="580"/>
      <c r="F12" s="581"/>
      <c r="G12" s="581"/>
      <c r="H12" s="587"/>
      <c r="I12" s="587"/>
      <c r="J12" s="587" t="s">
        <v>272</v>
      </c>
      <c r="K12" s="588" t="s">
        <v>273</v>
      </c>
      <c r="L12" s="588"/>
      <c r="M12" s="588"/>
      <c r="N12" s="588" t="s">
        <v>274</v>
      </c>
      <c r="O12" s="588" t="s">
        <v>272</v>
      </c>
    </row>
    <row r="13" spans="1:16" ht="15.75" thickBot="1" x14ac:dyDescent="0.25">
      <c r="A13" s="589"/>
      <c r="B13" s="590"/>
      <c r="C13" s="590"/>
      <c r="D13" s="590"/>
      <c r="E13" s="590"/>
      <c r="F13" s="591"/>
      <c r="G13" s="591"/>
      <c r="H13" s="592"/>
      <c r="I13" s="592"/>
      <c r="J13" s="593"/>
      <c r="K13" s="594" t="s">
        <v>275</v>
      </c>
      <c r="L13" s="595"/>
      <c r="M13" s="595"/>
      <c r="N13" s="594"/>
      <c r="O13" s="594"/>
    </row>
    <row r="14" spans="1:16" ht="13.5" thickTop="1" x14ac:dyDescent="0.2">
      <c r="A14" s="579"/>
      <c r="B14" s="580"/>
      <c r="C14" s="580"/>
      <c r="D14" s="580"/>
      <c r="E14" s="580"/>
      <c r="F14" s="581"/>
      <c r="G14" s="581"/>
      <c r="H14" s="596"/>
      <c r="I14" s="597"/>
      <c r="J14" s="597"/>
      <c r="K14" s="597"/>
      <c r="L14" s="597"/>
      <c r="M14" s="597"/>
      <c r="N14" s="597"/>
      <c r="O14" s="597"/>
    </row>
    <row r="15" spans="1:16" s="599" customFormat="1" ht="20.25" x14ac:dyDescent="0.3">
      <c r="A15" s="598" t="s">
        <v>45</v>
      </c>
      <c r="F15" s="582"/>
      <c r="G15" s="582"/>
      <c r="H15" s="600">
        <v>2156192</v>
      </c>
      <c r="I15" s="601">
        <v>1225013</v>
      </c>
      <c r="J15" s="602">
        <v>931179</v>
      </c>
      <c r="K15" s="600">
        <v>325606</v>
      </c>
      <c r="L15" s="601">
        <v>50921</v>
      </c>
      <c r="M15" s="601">
        <v>21387</v>
      </c>
      <c r="N15" s="601">
        <v>9124</v>
      </c>
      <c r="O15" s="602">
        <v>542389</v>
      </c>
    </row>
    <row r="16" spans="1:16" s="599" customFormat="1" ht="18" x14ac:dyDescent="0.25">
      <c r="A16" s="603" t="s">
        <v>55</v>
      </c>
      <c r="B16" s="604"/>
      <c r="C16" s="604"/>
      <c r="D16" s="604"/>
      <c r="E16" s="604"/>
      <c r="F16" s="605"/>
      <c r="G16" s="605"/>
      <c r="H16" s="606"/>
      <c r="I16" s="607"/>
      <c r="J16" s="608"/>
      <c r="K16" s="609"/>
      <c r="L16" s="608"/>
      <c r="M16" s="608"/>
      <c r="N16" s="608"/>
      <c r="O16" s="608"/>
    </row>
    <row r="17" spans="1:15" ht="18" x14ac:dyDescent="0.25">
      <c r="A17" s="553" t="s">
        <v>276</v>
      </c>
      <c r="B17"/>
      <c r="F17" s="581"/>
      <c r="G17" s="581"/>
      <c r="H17" s="601"/>
      <c r="I17" s="601"/>
      <c r="J17" s="601"/>
      <c r="K17" s="601"/>
      <c r="L17" s="601"/>
      <c r="M17" s="601"/>
      <c r="N17" s="601"/>
      <c r="O17" s="601"/>
    </row>
    <row r="18" spans="1:15" ht="18" x14ac:dyDescent="0.25">
      <c r="A18" s="554"/>
      <c r="B18"/>
      <c r="F18" s="581"/>
      <c r="G18" s="581"/>
      <c r="H18" s="601"/>
      <c r="I18" s="601"/>
      <c r="J18" s="601"/>
      <c r="K18" s="601"/>
      <c r="L18" s="601"/>
      <c r="M18" s="601"/>
      <c r="N18" s="601"/>
      <c r="O18" s="601"/>
    </row>
    <row r="19" spans="1:15" ht="18" x14ac:dyDescent="0.25">
      <c r="A19" s="555" t="s">
        <v>277</v>
      </c>
      <c r="B19"/>
      <c r="F19" s="581"/>
      <c r="G19" s="581"/>
      <c r="H19" s="602">
        <v>90369</v>
      </c>
      <c r="I19" s="602">
        <v>50657</v>
      </c>
      <c r="J19" s="602">
        <v>39712</v>
      </c>
      <c r="K19" s="602">
        <v>6183</v>
      </c>
      <c r="L19" s="602">
        <v>893</v>
      </c>
      <c r="M19" s="602">
        <v>957</v>
      </c>
      <c r="N19" s="602">
        <v>6071</v>
      </c>
      <c r="O19" s="601">
        <v>37750</v>
      </c>
    </row>
    <row r="20" spans="1:15" ht="18" x14ac:dyDescent="0.25">
      <c r="A20" s="556" t="s">
        <v>278</v>
      </c>
      <c r="B20"/>
      <c r="F20" s="581"/>
      <c r="G20" s="581"/>
      <c r="H20" s="601"/>
      <c r="I20" s="601"/>
      <c r="J20" s="601"/>
      <c r="K20" s="601"/>
      <c r="L20" s="601"/>
      <c r="M20" s="601"/>
      <c r="N20" s="601"/>
      <c r="O20" s="601"/>
    </row>
    <row r="21" spans="1:15" ht="18" x14ac:dyDescent="0.25">
      <c r="A21" s="557"/>
      <c r="B21" s="558"/>
      <c r="C21" s="610"/>
      <c r="D21" s="610"/>
      <c r="E21" s="610"/>
      <c r="F21" s="611"/>
      <c r="G21" s="611"/>
      <c r="H21" s="612"/>
      <c r="I21" s="612"/>
      <c r="J21" s="612"/>
      <c r="K21" s="612"/>
      <c r="L21" s="612"/>
      <c r="M21" s="612"/>
      <c r="N21" s="612"/>
      <c r="O21" s="612"/>
    </row>
    <row r="22" spans="1:15" ht="18" x14ac:dyDescent="0.25">
      <c r="A22" s="559" t="s">
        <v>279</v>
      </c>
      <c r="B22"/>
      <c r="F22" s="581"/>
      <c r="G22" s="581"/>
      <c r="H22" s="601"/>
      <c r="I22" s="601"/>
      <c r="J22" s="601"/>
      <c r="K22" s="601"/>
      <c r="L22" s="601"/>
      <c r="M22" s="601"/>
      <c r="N22" s="601"/>
      <c r="O22" s="601"/>
    </row>
    <row r="23" spans="1:15" ht="18" x14ac:dyDescent="0.25">
      <c r="A23" s="554"/>
      <c r="B23"/>
      <c r="F23" s="581"/>
      <c r="G23" s="581"/>
      <c r="H23" s="601"/>
      <c r="I23" s="601"/>
      <c r="J23" s="601"/>
      <c r="K23" s="601"/>
      <c r="L23" s="601"/>
      <c r="M23" s="601"/>
      <c r="N23" s="601"/>
      <c r="O23" s="601"/>
    </row>
    <row r="24" spans="1:15" ht="18" x14ac:dyDescent="0.25">
      <c r="A24" s="555" t="s">
        <v>280</v>
      </c>
      <c r="B24"/>
      <c r="F24" s="581"/>
      <c r="G24" s="581"/>
      <c r="H24" s="602">
        <v>437</v>
      </c>
      <c r="I24" s="602">
        <v>219</v>
      </c>
      <c r="J24" s="602">
        <v>218</v>
      </c>
      <c r="K24" s="602">
        <v>90</v>
      </c>
      <c r="L24" s="602">
        <v>16</v>
      </c>
      <c r="M24" s="602">
        <v>9</v>
      </c>
      <c r="N24" s="602">
        <v>0</v>
      </c>
      <c r="O24" s="601">
        <v>103</v>
      </c>
    </row>
    <row r="25" spans="1:15" ht="18" x14ac:dyDescent="0.25">
      <c r="A25" s="556" t="s">
        <v>281</v>
      </c>
      <c r="B25"/>
      <c r="F25" s="581"/>
      <c r="G25" s="581"/>
      <c r="H25" s="601"/>
      <c r="I25" s="601"/>
      <c r="J25" s="601"/>
      <c r="K25" s="601"/>
      <c r="L25" s="601"/>
      <c r="M25" s="601"/>
      <c r="N25" s="601"/>
      <c r="O25" s="601"/>
    </row>
    <row r="26" spans="1:15" ht="18" x14ac:dyDescent="0.25">
      <c r="A26" s="557"/>
      <c r="B26" s="558"/>
      <c r="C26" s="610"/>
      <c r="D26" s="610"/>
      <c r="E26" s="610"/>
      <c r="F26" s="611"/>
      <c r="G26" s="611"/>
      <c r="H26" s="612"/>
      <c r="I26" s="612"/>
      <c r="J26" s="612"/>
      <c r="K26" s="612"/>
      <c r="L26" s="612"/>
      <c r="M26" s="612"/>
      <c r="N26" s="612"/>
      <c r="O26" s="612"/>
    </row>
    <row r="27" spans="1:15" ht="18" x14ac:dyDescent="0.25">
      <c r="A27" s="559" t="s">
        <v>282</v>
      </c>
      <c r="B27"/>
      <c r="F27" s="581"/>
      <c r="G27" s="581"/>
      <c r="H27" s="601"/>
      <c r="I27" s="601"/>
      <c r="J27" s="601"/>
      <c r="K27" s="601"/>
      <c r="L27" s="601"/>
      <c r="M27" s="601"/>
      <c r="N27" s="601"/>
      <c r="O27" s="601"/>
    </row>
    <row r="28" spans="1:15" ht="18" x14ac:dyDescent="0.25">
      <c r="A28" s="554"/>
      <c r="B28"/>
      <c r="F28" s="581"/>
      <c r="G28" s="581"/>
      <c r="H28" s="602"/>
      <c r="I28" s="602"/>
      <c r="J28" s="602"/>
      <c r="K28" s="602"/>
      <c r="L28" s="601"/>
      <c r="M28" s="601"/>
      <c r="N28" s="601"/>
      <c r="O28" s="601"/>
    </row>
    <row r="29" spans="1:15" ht="18" x14ac:dyDescent="0.25">
      <c r="A29" s="555" t="s">
        <v>283</v>
      </c>
      <c r="B29"/>
      <c r="F29" s="581"/>
      <c r="G29" s="581"/>
      <c r="H29" s="602">
        <v>38836</v>
      </c>
      <c r="I29" s="602">
        <v>16351</v>
      </c>
      <c r="J29" s="602">
        <v>22485</v>
      </c>
      <c r="K29" s="602">
        <v>11044</v>
      </c>
      <c r="L29" s="602">
        <v>1996</v>
      </c>
      <c r="M29" s="602">
        <v>1122</v>
      </c>
      <c r="N29" s="602">
        <v>574</v>
      </c>
      <c r="O29" s="601">
        <v>8897</v>
      </c>
    </row>
    <row r="30" spans="1:15" ht="18" x14ac:dyDescent="0.25">
      <c r="A30" s="556" t="s">
        <v>284</v>
      </c>
      <c r="B30"/>
      <c r="F30" s="581"/>
      <c r="G30" s="581"/>
      <c r="H30" s="601"/>
      <c r="I30" s="601"/>
      <c r="J30" s="601"/>
      <c r="K30" s="601"/>
      <c r="L30" s="601"/>
      <c r="M30" s="601"/>
      <c r="N30" s="601"/>
      <c r="O30" s="601"/>
    </row>
    <row r="31" spans="1:15" ht="18" x14ac:dyDescent="0.25">
      <c r="A31" s="557"/>
      <c r="B31" s="558"/>
      <c r="C31" s="610"/>
      <c r="D31" s="610"/>
      <c r="E31" s="610"/>
      <c r="F31" s="611"/>
      <c r="G31" s="611"/>
      <c r="H31" s="612"/>
      <c r="I31" s="612"/>
      <c r="J31" s="612"/>
      <c r="K31" s="612"/>
      <c r="L31" s="612"/>
      <c r="M31" s="612"/>
      <c r="N31" s="612"/>
      <c r="O31" s="612"/>
    </row>
    <row r="32" spans="1:15" ht="18" x14ac:dyDescent="0.25">
      <c r="A32" s="559" t="s">
        <v>285</v>
      </c>
      <c r="B32"/>
      <c r="F32" s="581"/>
      <c r="G32" s="581"/>
      <c r="H32" s="601"/>
      <c r="I32" s="601"/>
      <c r="J32" s="601"/>
      <c r="K32" s="601"/>
      <c r="L32" s="601"/>
      <c r="M32" s="601"/>
      <c r="N32" s="601"/>
      <c r="O32" s="601"/>
    </row>
    <row r="33" spans="1:15" ht="18" x14ac:dyDescent="0.25">
      <c r="A33" s="554"/>
      <c r="B33"/>
      <c r="F33" s="581"/>
      <c r="G33" s="581"/>
      <c r="H33" s="601"/>
      <c r="I33" s="601"/>
      <c r="J33" s="601"/>
      <c r="K33" s="601"/>
      <c r="L33" s="601"/>
      <c r="M33" s="601"/>
      <c r="N33" s="601"/>
      <c r="O33" s="601"/>
    </row>
    <row r="34" spans="1:15" ht="18" x14ac:dyDescent="0.25">
      <c r="A34" s="555" t="s">
        <v>286</v>
      </c>
      <c r="B34"/>
      <c r="F34" s="581"/>
      <c r="G34" s="581"/>
      <c r="H34" s="602">
        <v>703400</v>
      </c>
      <c r="I34" s="602">
        <v>528494</v>
      </c>
      <c r="J34" s="602">
        <v>174906</v>
      </c>
      <c r="K34" s="602">
        <v>70346</v>
      </c>
      <c r="L34" s="602">
        <v>11696</v>
      </c>
      <c r="M34" s="602">
        <v>4989</v>
      </c>
      <c r="N34" s="602">
        <v>717</v>
      </c>
      <c r="O34" s="601">
        <v>88592</v>
      </c>
    </row>
    <row r="35" spans="1:15" ht="18" x14ac:dyDescent="0.25">
      <c r="A35" s="556" t="s">
        <v>287</v>
      </c>
      <c r="B35"/>
      <c r="F35" s="581"/>
      <c r="G35" s="581"/>
      <c r="H35" s="601"/>
      <c r="I35" s="601"/>
      <c r="J35" s="601"/>
      <c r="K35" s="601"/>
      <c r="L35" s="601"/>
      <c r="M35" s="613"/>
      <c r="N35" s="601"/>
      <c r="O35" s="601"/>
    </row>
    <row r="36" spans="1:15" ht="18" x14ac:dyDescent="0.25">
      <c r="A36" s="557"/>
      <c r="B36" s="558"/>
      <c r="C36" s="610"/>
      <c r="D36" s="610"/>
      <c r="E36" s="610"/>
      <c r="F36" s="611"/>
      <c r="G36" s="611"/>
      <c r="H36" s="612"/>
      <c r="I36" s="612"/>
      <c r="J36" s="612"/>
      <c r="K36" s="612"/>
      <c r="L36" s="612"/>
      <c r="M36" s="612"/>
      <c r="N36" s="612"/>
      <c r="O36" s="612"/>
    </row>
    <row r="37" spans="1:15" ht="18" x14ac:dyDescent="0.25">
      <c r="A37" s="559" t="s">
        <v>288</v>
      </c>
      <c r="B37"/>
      <c r="F37" s="581"/>
      <c r="G37" s="581"/>
      <c r="H37" s="601"/>
      <c r="I37" s="601"/>
      <c r="J37" s="601"/>
      <c r="K37" s="601"/>
      <c r="L37" s="601"/>
      <c r="M37" s="601"/>
      <c r="N37" s="601"/>
      <c r="O37" s="601"/>
    </row>
    <row r="38" spans="1:15" ht="18" x14ac:dyDescent="0.25">
      <c r="A38" s="554"/>
      <c r="B38"/>
      <c r="F38" s="581"/>
      <c r="G38" s="581"/>
      <c r="H38" s="601"/>
      <c r="I38" s="601"/>
      <c r="J38" s="601"/>
      <c r="K38" s="601"/>
      <c r="L38" s="601"/>
      <c r="M38" s="601"/>
      <c r="N38" s="601"/>
      <c r="O38" s="601"/>
    </row>
    <row r="39" spans="1:15" ht="18" x14ac:dyDescent="0.25">
      <c r="A39" s="555" t="s">
        <v>289</v>
      </c>
      <c r="B39"/>
      <c r="F39" s="581"/>
      <c r="G39" s="581"/>
      <c r="H39" s="602">
        <v>81223</v>
      </c>
      <c r="I39" s="602">
        <v>48711</v>
      </c>
      <c r="J39" s="602">
        <v>32512</v>
      </c>
      <c r="K39" s="602">
        <v>9756</v>
      </c>
      <c r="L39" s="602">
        <v>1639</v>
      </c>
      <c r="M39" s="602">
        <v>1876</v>
      </c>
      <c r="N39" s="602">
        <v>55</v>
      </c>
      <c r="O39" s="601">
        <v>19296</v>
      </c>
    </row>
    <row r="40" spans="1:15" ht="18" x14ac:dyDescent="0.25">
      <c r="A40" s="555" t="s">
        <v>290</v>
      </c>
      <c r="B40"/>
      <c r="F40" s="581"/>
      <c r="G40" s="581"/>
      <c r="H40" s="601"/>
      <c r="I40" s="601"/>
      <c r="J40" s="601"/>
      <c r="K40" s="601"/>
      <c r="L40" s="601"/>
      <c r="M40" s="601"/>
      <c r="N40" s="601"/>
      <c r="O40" s="601"/>
    </row>
    <row r="41" spans="1:15" ht="18" x14ac:dyDescent="0.25">
      <c r="A41" s="556" t="s">
        <v>291</v>
      </c>
      <c r="B41"/>
      <c r="F41" s="581"/>
      <c r="G41" s="581"/>
      <c r="H41" s="601"/>
      <c r="I41" s="601"/>
      <c r="J41" s="601"/>
      <c r="K41" s="601"/>
      <c r="L41" s="601"/>
      <c r="M41" s="601"/>
      <c r="N41" s="601"/>
      <c r="O41" s="601"/>
    </row>
    <row r="42" spans="1:15" ht="18" x14ac:dyDescent="0.25">
      <c r="A42" s="557"/>
      <c r="B42" s="558"/>
      <c r="C42" s="610"/>
      <c r="D42" s="610"/>
      <c r="E42" s="610"/>
      <c r="F42" s="611"/>
      <c r="G42" s="611"/>
      <c r="H42" s="612"/>
      <c r="I42" s="612"/>
      <c r="J42" s="612"/>
      <c r="K42" s="612"/>
      <c r="L42" s="612"/>
      <c r="M42" s="612"/>
      <c r="N42" s="612"/>
      <c r="O42" s="612"/>
    </row>
    <row r="43" spans="1:15" ht="18" x14ac:dyDescent="0.25">
      <c r="A43" s="559" t="s">
        <v>292</v>
      </c>
      <c r="B43"/>
      <c r="F43" s="581"/>
      <c r="G43" s="581"/>
      <c r="H43" s="601"/>
      <c r="I43" s="601"/>
      <c r="J43" s="601"/>
      <c r="K43" s="601"/>
      <c r="L43" s="601"/>
      <c r="M43" s="601"/>
      <c r="N43" s="601"/>
      <c r="O43" s="601"/>
    </row>
    <row r="44" spans="1:15" ht="18" x14ac:dyDescent="0.25">
      <c r="A44" s="554"/>
      <c r="B44"/>
      <c r="F44" s="581"/>
      <c r="G44" s="581"/>
      <c r="H44" s="601"/>
      <c r="I44" s="601"/>
      <c r="J44" s="601"/>
      <c r="K44" s="601"/>
      <c r="L44" s="601"/>
      <c r="M44" s="601"/>
      <c r="N44" s="601"/>
      <c r="O44" s="601"/>
    </row>
    <row r="45" spans="1:15" ht="18" x14ac:dyDescent="0.25">
      <c r="A45" s="555" t="s">
        <v>293</v>
      </c>
      <c r="B45"/>
      <c r="F45" s="581"/>
      <c r="G45" s="581"/>
      <c r="H45" s="602">
        <v>168426</v>
      </c>
      <c r="I45" s="602">
        <v>108649</v>
      </c>
      <c r="J45" s="602">
        <v>59777</v>
      </c>
      <c r="K45" s="602">
        <v>17713</v>
      </c>
      <c r="L45" s="602">
        <v>3008</v>
      </c>
      <c r="M45" s="602">
        <v>1129</v>
      </c>
      <c r="N45" s="602">
        <v>0</v>
      </c>
      <c r="O45" s="601">
        <v>37927</v>
      </c>
    </row>
    <row r="46" spans="1:15" ht="18" x14ac:dyDescent="0.25">
      <c r="A46" s="556" t="s">
        <v>294</v>
      </c>
      <c r="B46"/>
      <c r="F46" s="581"/>
      <c r="G46" s="581"/>
      <c r="H46" s="601"/>
      <c r="I46" s="601"/>
      <c r="J46" s="601"/>
      <c r="K46" s="601"/>
      <c r="L46" s="601"/>
      <c r="M46" s="601"/>
      <c r="N46" s="601"/>
      <c r="O46" s="601"/>
    </row>
    <row r="47" spans="1:15" ht="18" x14ac:dyDescent="0.25">
      <c r="A47" s="557"/>
      <c r="B47" s="558"/>
      <c r="C47" s="610"/>
      <c r="D47" s="610"/>
      <c r="E47" s="610"/>
      <c r="F47" s="611"/>
      <c r="G47" s="611"/>
      <c r="H47" s="612"/>
      <c r="I47" s="612"/>
      <c r="J47" s="612"/>
      <c r="K47" s="612"/>
      <c r="L47" s="612"/>
      <c r="M47" s="612"/>
      <c r="N47" s="612"/>
      <c r="O47" s="612"/>
    </row>
    <row r="48" spans="1:15" ht="18" x14ac:dyDescent="0.25">
      <c r="A48" s="559" t="s">
        <v>295</v>
      </c>
      <c r="B48"/>
      <c r="F48" s="581"/>
      <c r="G48" s="581"/>
      <c r="H48" s="601"/>
      <c r="I48" s="601"/>
      <c r="J48" s="601"/>
      <c r="K48" s="601"/>
      <c r="L48" s="601"/>
      <c r="M48" s="601"/>
      <c r="N48" s="601"/>
      <c r="O48" s="601"/>
    </row>
    <row r="49" spans="1:15" ht="18" x14ac:dyDescent="0.25">
      <c r="A49" s="554"/>
      <c r="B49"/>
      <c r="F49" s="581"/>
      <c r="G49" s="581"/>
      <c r="H49" s="601"/>
      <c r="I49" s="601"/>
      <c r="J49" s="601"/>
      <c r="K49" s="601"/>
      <c r="L49" s="601"/>
      <c r="M49" s="601"/>
      <c r="N49" s="601"/>
      <c r="O49" s="601"/>
    </row>
    <row r="50" spans="1:15" ht="18" x14ac:dyDescent="0.25">
      <c r="A50" s="555" t="s">
        <v>296</v>
      </c>
      <c r="B50"/>
      <c r="F50" s="581"/>
      <c r="G50" s="581"/>
      <c r="H50" s="602">
        <v>308121</v>
      </c>
      <c r="I50" s="602">
        <v>132360</v>
      </c>
      <c r="J50" s="602">
        <v>175761</v>
      </c>
      <c r="K50" s="602">
        <v>42315</v>
      </c>
      <c r="L50" s="602">
        <v>5691</v>
      </c>
      <c r="M50" s="602">
        <v>3020</v>
      </c>
      <c r="N50" s="602">
        <v>126</v>
      </c>
      <c r="O50" s="601">
        <v>124861</v>
      </c>
    </row>
    <row r="51" spans="1:15" ht="18" x14ac:dyDescent="0.25">
      <c r="A51" s="556" t="s">
        <v>297</v>
      </c>
      <c r="B51"/>
      <c r="F51" s="581"/>
      <c r="G51" s="581"/>
      <c r="H51" s="601"/>
      <c r="I51" s="601"/>
      <c r="J51" s="601"/>
      <c r="K51" s="601"/>
      <c r="L51" s="601"/>
      <c r="M51" s="601"/>
      <c r="N51" s="601"/>
      <c r="O51" s="601"/>
    </row>
    <row r="52" spans="1:15" ht="18" x14ac:dyDescent="0.25">
      <c r="A52" s="557"/>
      <c r="B52" s="558"/>
      <c r="C52" s="610"/>
      <c r="D52" s="610"/>
      <c r="E52" s="610"/>
      <c r="F52" s="611"/>
      <c r="G52" s="611"/>
      <c r="H52" s="612"/>
      <c r="I52" s="612"/>
      <c r="J52" s="612"/>
      <c r="K52" s="612"/>
      <c r="L52" s="612"/>
      <c r="M52" s="612"/>
      <c r="N52" s="612"/>
      <c r="O52" s="612"/>
    </row>
    <row r="53" spans="1:15" ht="18" x14ac:dyDescent="0.25">
      <c r="A53" s="559" t="s">
        <v>298</v>
      </c>
      <c r="B53"/>
      <c r="F53" s="581"/>
      <c r="G53" s="581"/>
      <c r="H53" s="601"/>
      <c r="I53" s="601"/>
      <c r="J53" s="601"/>
      <c r="K53" s="601"/>
      <c r="L53" s="601"/>
      <c r="M53" s="601"/>
      <c r="N53" s="601"/>
      <c r="O53" s="601"/>
    </row>
    <row r="54" spans="1:15" ht="18" x14ac:dyDescent="0.25">
      <c r="A54" s="560"/>
      <c r="B54"/>
      <c r="F54" s="581"/>
      <c r="G54" s="581"/>
      <c r="H54" s="601"/>
      <c r="I54" s="601"/>
      <c r="J54" s="601"/>
      <c r="K54" s="601"/>
      <c r="L54" s="601"/>
      <c r="M54" s="601"/>
      <c r="N54" s="601"/>
      <c r="O54" s="601"/>
    </row>
    <row r="55" spans="1:15" ht="18" x14ac:dyDescent="0.25">
      <c r="A55" s="555" t="s">
        <v>299</v>
      </c>
      <c r="B55"/>
      <c r="F55" s="581"/>
      <c r="G55" s="581"/>
      <c r="H55" s="602">
        <v>20946</v>
      </c>
      <c r="I55" s="602">
        <v>9891</v>
      </c>
      <c r="J55" s="602">
        <v>11055</v>
      </c>
      <c r="K55" s="602">
        <v>4349</v>
      </c>
      <c r="L55" s="602">
        <v>519</v>
      </c>
      <c r="M55" s="602">
        <v>443</v>
      </c>
      <c r="N55" s="602">
        <v>18</v>
      </c>
      <c r="O55" s="601">
        <v>5762</v>
      </c>
    </row>
    <row r="56" spans="1:15" ht="18" x14ac:dyDescent="0.25">
      <c r="A56" s="556" t="s">
        <v>300</v>
      </c>
      <c r="B56"/>
      <c r="F56" s="581"/>
      <c r="G56" s="581"/>
      <c r="H56" s="601"/>
      <c r="I56" s="601"/>
      <c r="J56" s="601"/>
      <c r="K56" s="601"/>
      <c r="L56" s="601"/>
      <c r="M56" s="601"/>
      <c r="N56" s="601"/>
      <c r="O56" s="601"/>
    </row>
    <row r="57" spans="1:15" ht="18" x14ac:dyDescent="0.25">
      <c r="A57" s="557"/>
      <c r="B57" s="558"/>
      <c r="C57" s="610"/>
      <c r="D57" s="610"/>
      <c r="E57" s="610"/>
      <c r="F57" s="611"/>
      <c r="G57" s="611"/>
      <c r="H57" s="612"/>
      <c r="I57" s="612"/>
      <c r="J57" s="612"/>
      <c r="K57" s="612"/>
      <c r="L57" s="612"/>
      <c r="M57" s="612"/>
      <c r="N57" s="612"/>
      <c r="O57" s="612"/>
    </row>
    <row r="58" spans="1:15" ht="18" x14ac:dyDescent="0.25">
      <c r="A58" s="559" t="s">
        <v>301</v>
      </c>
      <c r="B58"/>
      <c r="F58" s="581"/>
      <c r="G58" s="581"/>
      <c r="H58" s="601"/>
      <c r="I58" s="601"/>
      <c r="J58" s="601"/>
      <c r="K58" s="601"/>
      <c r="L58" s="601"/>
      <c r="M58" s="601"/>
      <c r="N58" s="601"/>
      <c r="O58" s="601"/>
    </row>
    <row r="59" spans="1:15" ht="18" x14ac:dyDescent="0.25">
      <c r="A59" s="560"/>
      <c r="B59"/>
      <c r="F59" s="581"/>
      <c r="G59" s="581"/>
      <c r="H59" s="601"/>
      <c r="I59" s="601"/>
      <c r="J59" s="601"/>
      <c r="K59" s="601"/>
      <c r="L59" s="601"/>
      <c r="M59" s="601"/>
      <c r="N59" s="602"/>
      <c r="O59" s="602"/>
    </row>
    <row r="60" spans="1:15" ht="18" x14ac:dyDescent="0.25">
      <c r="A60" s="555" t="s">
        <v>302</v>
      </c>
      <c r="B60"/>
      <c r="F60" s="581"/>
      <c r="G60" s="581"/>
      <c r="H60" s="602">
        <v>169241</v>
      </c>
      <c r="I60" s="602">
        <v>100760</v>
      </c>
      <c r="J60" s="602">
        <v>68481</v>
      </c>
      <c r="K60" s="602">
        <v>22518</v>
      </c>
      <c r="L60" s="602">
        <v>3355</v>
      </c>
      <c r="M60" s="602">
        <v>2306</v>
      </c>
      <c r="N60" s="602">
        <v>591</v>
      </c>
      <c r="O60" s="601">
        <v>40893</v>
      </c>
    </row>
    <row r="61" spans="1:15" ht="18" x14ac:dyDescent="0.25">
      <c r="A61" s="556" t="s">
        <v>303</v>
      </c>
      <c r="B61"/>
      <c r="F61" s="581"/>
      <c r="G61" s="581"/>
      <c r="H61" s="601"/>
      <c r="I61" s="601"/>
      <c r="J61" s="601"/>
      <c r="K61" s="601"/>
      <c r="L61" s="601"/>
      <c r="M61" s="601"/>
      <c r="N61" s="601"/>
      <c r="O61" s="601"/>
    </row>
    <row r="62" spans="1:15" ht="18" x14ac:dyDescent="0.25">
      <c r="A62" s="557"/>
      <c r="B62" s="558"/>
      <c r="C62" s="610"/>
      <c r="D62" s="610"/>
      <c r="E62" s="610"/>
      <c r="F62" s="611"/>
      <c r="G62" s="611"/>
      <c r="H62" s="612"/>
      <c r="I62" s="612"/>
      <c r="J62" s="612"/>
      <c r="K62" s="612"/>
      <c r="L62" s="612"/>
      <c r="M62" s="612"/>
      <c r="N62" s="612"/>
      <c r="O62" s="612"/>
    </row>
    <row r="63" spans="1:15" ht="18" x14ac:dyDescent="0.25">
      <c r="A63" s="559" t="s">
        <v>304</v>
      </c>
      <c r="B63"/>
      <c r="F63" s="581"/>
      <c r="G63" s="581"/>
      <c r="H63" s="601"/>
      <c r="I63" s="601"/>
      <c r="J63" s="601"/>
      <c r="K63" s="601"/>
      <c r="L63" s="601"/>
      <c r="M63" s="601"/>
      <c r="N63" s="601"/>
      <c r="O63" s="601"/>
    </row>
    <row r="64" spans="1:15" ht="18" x14ac:dyDescent="0.25">
      <c r="A64" s="560"/>
      <c r="B64"/>
      <c r="F64" s="581"/>
      <c r="G64" s="581"/>
      <c r="H64" s="601"/>
      <c r="I64" s="601"/>
      <c r="J64" s="601"/>
      <c r="K64" s="601"/>
      <c r="L64" s="601"/>
      <c r="M64" s="601"/>
      <c r="N64" s="601"/>
      <c r="O64" s="601"/>
    </row>
    <row r="65" spans="1:15" ht="18" x14ac:dyDescent="0.25">
      <c r="A65" s="555" t="s">
        <v>305</v>
      </c>
      <c r="B65"/>
      <c r="F65" s="581"/>
      <c r="G65" s="581"/>
      <c r="H65" s="602">
        <v>76499</v>
      </c>
      <c r="I65" s="602">
        <v>34474</v>
      </c>
      <c r="J65" s="602">
        <v>42025</v>
      </c>
      <c r="K65" s="602">
        <v>13643</v>
      </c>
      <c r="L65" s="602">
        <v>1855</v>
      </c>
      <c r="M65" s="602">
        <v>1093</v>
      </c>
      <c r="N65" s="602">
        <v>57</v>
      </c>
      <c r="O65" s="602">
        <v>25491</v>
      </c>
    </row>
    <row r="66" spans="1:15" ht="18" x14ac:dyDescent="0.25">
      <c r="A66" s="556" t="s">
        <v>306</v>
      </c>
      <c r="B66"/>
      <c r="F66" s="581"/>
      <c r="G66" s="581"/>
      <c r="H66" s="601"/>
      <c r="I66" s="601"/>
      <c r="J66" s="601"/>
      <c r="K66" s="601"/>
      <c r="L66" s="601"/>
      <c r="M66" s="601"/>
      <c r="N66" s="601"/>
      <c r="O66" s="601"/>
    </row>
    <row r="67" spans="1:15" ht="18" x14ac:dyDescent="0.25">
      <c r="A67" s="561"/>
      <c r="B67" s="558"/>
      <c r="C67" s="610"/>
      <c r="D67" s="610"/>
      <c r="E67" s="610"/>
      <c r="F67" s="611"/>
      <c r="G67" s="611"/>
      <c r="H67" s="612"/>
      <c r="I67" s="612"/>
      <c r="J67" s="612"/>
      <c r="K67" s="612"/>
      <c r="L67" s="612"/>
      <c r="M67" s="612"/>
      <c r="N67" s="612"/>
      <c r="O67" s="612"/>
    </row>
    <row r="68" spans="1:15" ht="18" x14ac:dyDescent="0.25">
      <c r="A68" s="559" t="s">
        <v>307</v>
      </c>
      <c r="B68" s="562"/>
      <c r="F68" s="581"/>
      <c r="G68" s="581"/>
      <c r="H68" s="601"/>
      <c r="I68" s="601"/>
      <c r="J68" s="601"/>
      <c r="K68" s="601"/>
      <c r="L68" s="601"/>
      <c r="M68" s="601"/>
      <c r="N68" s="601"/>
      <c r="O68" s="601"/>
    </row>
    <row r="69" spans="1:15" ht="18" x14ac:dyDescent="0.25">
      <c r="A69" s="560"/>
      <c r="B69"/>
      <c r="F69" s="581"/>
      <c r="G69" s="581"/>
      <c r="H69" s="601"/>
      <c r="I69" s="601"/>
      <c r="J69" s="601"/>
      <c r="K69" s="601"/>
      <c r="L69" s="601"/>
      <c r="M69" s="601"/>
      <c r="N69" s="601"/>
      <c r="O69" s="601"/>
    </row>
    <row r="70" spans="1:15" ht="18" x14ac:dyDescent="0.25">
      <c r="A70" s="555" t="s">
        <v>308</v>
      </c>
      <c r="B70"/>
      <c r="F70" s="581"/>
      <c r="G70" s="581"/>
      <c r="H70" s="602">
        <v>239523</v>
      </c>
      <c r="I70" s="602">
        <v>110971</v>
      </c>
      <c r="J70" s="602">
        <v>128552</v>
      </c>
      <c r="K70" s="602">
        <v>27526</v>
      </c>
      <c r="L70" s="602">
        <v>3685</v>
      </c>
      <c r="M70" s="602">
        <v>1675</v>
      </c>
      <c r="N70" s="602">
        <v>500</v>
      </c>
      <c r="O70" s="601">
        <v>96166</v>
      </c>
    </row>
    <row r="71" spans="1:15" ht="18" x14ac:dyDescent="0.25">
      <c r="A71" s="556" t="s">
        <v>309</v>
      </c>
      <c r="B71"/>
      <c r="F71" s="581"/>
      <c r="G71" s="581"/>
      <c r="H71" s="601"/>
      <c r="I71" s="601"/>
      <c r="J71" s="601"/>
      <c r="K71" s="601"/>
      <c r="L71" s="601"/>
      <c r="M71" s="601"/>
      <c r="N71" s="601"/>
      <c r="O71" s="601"/>
    </row>
    <row r="72" spans="1:15" ht="18" x14ac:dyDescent="0.25">
      <c r="A72" s="688"/>
      <c r="F72" s="581"/>
      <c r="G72" s="581"/>
      <c r="H72" s="601"/>
      <c r="I72" s="601"/>
      <c r="J72" s="601"/>
      <c r="K72" s="601"/>
      <c r="L72" s="601"/>
      <c r="M72" s="601"/>
      <c r="N72" s="601"/>
      <c r="O72" s="601"/>
    </row>
    <row r="73" spans="1:15" ht="18" x14ac:dyDescent="0.25">
      <c r="A73" s="557"/>
      <c r="B73" s="558"/>
      <c r="C73" s="610"/>
      <c r="D73" s="610"/>
      <c r="E73" s="610"/>
      <c r="F73" s="611"/>
      <c r="G73" s="611"/>
      <c r="H73" s="612"/>
      <c r="I73" s="612"/>
      <c r="J73" s="612"/>
      <c r="K73" s="612"/>
      <c r="L73" s="612"/>
      <c r="M73" s="612"/>
      <c r="N73" s="612"/>
      <c r="O73" s="612"/>
    </row>
    <row r="74" spans="1:15" ht="18" x14ac:dyDescent="0.25">
      <c r="A74" s="559" t="s">
        <v>310</v>
      </c>
      <c r="B74"/>
      <c r="F74" s="581"/>
      <c r="G74" s="581"/>
      <c r="H74" s="601"/>
      <c r="I74" s="601"/>
      <c r="J74" s="601"/>
      <c r="K74" s="601"/>
      <c r="L74" s="601"/>
      <c r="M74" s="601"/>
      <c r="N74" s="601"/>
      <c r="O74" s="601"/>
    </row>
    <row r="75" spans="1:15" ht="18" x14ac:dyDescent="0.25">
      <c r="A75" s="560"/>
      <c r="B75"/>
      <c r="F75" s="581"/>
      <c r="G75" s="581"/>
      <c r="H75" s="601"/>
      <c r="I75" s="601"/>
      <c r="J75" s="601"/>
      <c r="K75" s="601"/>
      <c r="L75" s="601"/>
      <c r="M75" s="601"/>
      <c r="N75" s="601"/>
      <c r="O75" s="601"/>
    </row>
    <row r="76" spans="1:15" ht="18" x14ac:dyDescent="0.25">
      <c r="A76" s="555" t="s">
        <v>311</v>
      </c>
      <c r="B76"/>
      <c r="F76" s="581"/>
      <c r="G76" s="581"/>
      <c r="H76" s="602">
        <v>77848</v>
      </c>
      <c r="I76" s="602">
        <v>22556</v>
      </c>
      <c r="J76" s="602">
        <v>55292</v>
      </c>
      <c r="K76" s="602">
        <v>34056</v>
      </c>
      <c r="L76" s="602">
        <v>5022</v>
      </c>
      <c r="M76" s="602">
        <v>354</v>
      </c>
      <c r="N76" s="602">
        <v>0</v>
      </c>
      <c r="O76" s="601">
        <v>15860</v>
      </c>
    </row>
    <row r="77" spans="1:15" ht="18" x14ac:dyDescent="0.25">
      <c r="A77" s="555" t="s">
        <v>312</v>
      </c>
      <c r="B77"/>
      <c r="F77" s="581"/>
      <c r="G77" s="581"/>
      <c r="H77" s="601"/>
      <c r="I77" s="601"/>
      <c r="J77" s="601"/>
      <c r="K77" s="601"/>
      <c r="L77" s="601"/>
      <c r="M77" s="601"/>
      <c r="N77" s="601"/>
      <c r="O77" s="601"/>
    </row>
    <row r="78" spans="1:15" ht="18" x14ac:dyDescent="0.25">
      <c r="A78" s="555" t="s">
        <v>313</v>
      </c>
      <c r="B78"/>
      <c r="F78" s="581"/>
      <c r="G78" s="581"/>
      <c r="H78" s="601"/>
      <c r="I78" s="601"/>
      <c r="J78" s="601"/>
      <c r="K78" s="601"/>
      <c r="L78" s="601"/>
      <c r="M78" s="601"/>
      <c r="N78" s="601"/>
      <c r="O78" s="601"/>
    </row>
    <row r="79" spans="1:15" ht="18" x14ac:dyDescent="0.25">
      <c r="A79" s="556" t="s">
        <v>314</v>
      </c>
      <c r="B79"/>
      <c r="F79" s="581"/>
      <c r="G79" s="581"/>
      <c r="H79" s="601"/>
      <c r="I79" s="601"/>
      <c r="J79" s="601"/>
      <c r="K79" s="601"/>
      <c r="L79" s="601"/>
      <c r="M79" s="601"/>
      <c r="N79" s="601"/>
      <c r="O79" s="601"/>
    </row>
    <row r="80" spans="1:15" ht="18" x14ac:dyDescent="0.25">
      <c r="A80" s="557"/>
      <c r="B80" s="558"/>
      <c r="C80" s="610"/>
      <c r="D80" s="610"/>
      <c r="E80" s="610"/>
      <c r="F80" s="611"/>
      <c r="G80" s="611"/>
      <c r="H80" s="612"/>
      <c r="I80" s="612"/>
      <c r="J80" s="612"/>
      <c r="K80" s="612"/>
      <c r="L80" s="612"/>
      <c r="M80" s="612"/>
      <c r="N80" s="612"/>
      <c r="O80" s="612"/>
    </row>
    <row r="81" spans="1:15" ht="18" x14ac:dyDescent="0.25">
      <c r="A81" s="559" t="s">
        <v>315</v>
      </c>
      <c r="B81"/>
      <c r="F81" s="581"/>
      <c r="G81" s="581"/>
      <c r="H81" s="601"/>
      <c r="I81" s="601"/>
      <c r="J81" s="601"/>
      <c r="K81" s="601"/>
      <c r="L81" s="601"/>
      <c r="M81" s="601"/>
      <c r="N81" s="601"/>
      <c r="O81" s="601"/>
    </row>
    <row r="82" spans="1:15" ht="18" x14ac:dyDescent="0.25">
      <c r="A82" s="560"/>
      <c r="B82"/>
      <c r="F82" s="581"/>
      <c r="G82" s="581"/>
      <c r="H82" s="601"/>
      <c r="I82" s="601"/>
      <c r="J82" s="601"/>
      <c r="K82" s="601"/>
      <c r="L82" s="601"/>
      <c r="M82" s="601"/>
      <c r="N82" s="601"/>
      <c r="O82" s="601"/>
    </row>
    <row r="83" spans="1:15" ht="18" x14ac:dyDescent="0.25">
      <c r="A83" s="555" t="s">
        <v>316</v>
      </c>
      <c r="B83"/>
      <c r="F83" s="581"/>
      <c r="G83" s="581"/>
      <c r="H83" s="602">
        <v>57157</v>
      </c>
      <c r="I83" s="602">
        <v>11225</v>
      </c>
      <c r="J83" s="602">
        <v>45932</v>
      </c>
      <c r="K83" s="602">
        <v>34841</v>
      </c>
      <c r="L83" s="602">
        <v>5902</v>
      </c>
      <c r="M83" s="602">
        <v>239</v>
      </c>
      <c r="N83" s="602">
        <v>127</v>
      </c>
      <c r="O83" s="601">
        <v>5077</v>
      </c>
    </row>
    <row r="84" spans="1:15" ht="18" x14ac:dyDescent="0.25">
      <c r="A84" s="556" t="s">
        <v>317</v>
      </c>
      <c r="B84"/>
      <c r="F84" s="581"/>
      <c r="G84" s="581"/>
      <c r="H84" s="601"/>
      <c r="I84" s="601"/>
      <c r="J84" s="601"/>
      <c r="K84" s="601"/>
      <c r="L84" s="601"/>
      <c r="M84" s="601"/>
      <c r="N84" s="601"/>
      <c r="O84" s="601"/>
    </row>
    <row r="85" spans="1:15" ht="18" x14ac:dyDescent="0.25">
      <c r="A85" s="557"/>
      <c r="B85" s="558"/>
      <c r="C85" s="610"/>
      <c r="D85" s="610"/>
      <c r="E85" s="610"/>
      <c r="F85" s="611"/>
      <c r="G85" s="611"/>
      <c r="H85" s="612"/>
      <c r="I85" s="612"/>
      <c r="J85" s="612"/>
      <c r="K85" s="612"/>
      <c r="L85" s="612"/>
      <c r="M85" s="612"/>
      <c r="N85" s="612"/>
      <c r="O85" s="612"/>
    </row>
    <row r="86" spans="1:15" ht="18" x14ac:dyDescent="0.25">
      <c r="A86" s="559" t="s">
        <v>318</v>
      </c>
      <c r="B86"/>
      <c r="F86" s="581"/>
      <c r="G86" s="581"/>
      <c r="H86" s="601"/>
      <c r="I86" s="601"/>
      <c r="J86" s="601"/>
      <c r="K86" s="601"/>
      <c r="L86" s="601"/>
      <c r="M86" s="601"/>
      <c r="N86" s="601"/>
      <c r="O86" s="601"/>
    </row>
    <row r="87" spans="1:15" ht="18" x14ac:dyDescent="0.25">
      <c r="A87" s="560"/>
      <c r="B87"/>
      <c r="F87" s="581"/>
      <c r="G87" s="581"/>
      <c r="H87" s="601"/>
      <c r="I87" s="601"/>
      <c r="J87" s="601"/>
      <c r="K87" s="601"/>
      <c r="L87" s="601"/>
      <c r="M87" s="601"/>
      <c r="N87" s="601"/>
      <c r="O87" s="601"/>
    </row>
    <row r="88" spans="1:15" ht="18" x14ac:dyDescent="0.25">
      <c r="A88" s="555" t="s">
        <v>319</v>
      </c>
      <c r="B88"/>
      <c r="F88" s="581"/>
      <c r="G88" s="581"/>
      <c r="H88" s="602">
        <v>52925</v>
      </c>
      <c r="I88" s="602">
        <v>18437</v>
      </c>
      <c r="J88" s="602">
        <v>34488</v>
      </c>
      <c r="K88" s="602">
        <v>17457</v>
      </c>
      <c r="L88" s="602">
        <v>3477</v>
      </c>
      <c r="M88" s="602">
        <v>504</v>
      </c>
      <c r="N88" s="602">
        <v>20</v>
      </c>
      <c r="O88" s="601">
        <v>13070</v>
      </c>
    </row>
    <row r="89" spans="1:15" ht="18" x14ac:dyDescent="0.25">
      <c r="A89" s="556" t="s">
        <v>320</v>
      </c>
      <c r="B89"/>
      <c r="F89" s="581"/>
      <c r="G89" s="581"/>
      <c r="H89" s="601"/>
      <c r="I89" s="601"/>
      <c r="J89" s="601"/>
      <c r="K89" s="601"/>
      <c r="L89" s="601"/>
      <c r="M89" s="601"/>
      <c r="N89" s="601"/>
      <c r="O89" s="601"/>
    </row>
    <row r="90" spans="1:15" ht="18" x14ac:dyDescent="0.25">
      <c r="A90" s="566"/>
      <c r="B90" s="558"/>
      <c r="C90" s="610"/>
      <c r="D90" s="610"/>
      <c r="E90" s="610"/>
      <c r="F90" s="611"/>
      <c r="G90" s="611"/>
      <c r="H90" s="612"/>
      <c r="I90" s="612"/>
      <c r="J90" s="612"/>
      <c r="K90" s="612"/>
      <c r="L90" s="612"/>
      <c r="M90" s="612"/>
      <c r="N90" s="612"/>
      <c r="O90" s="612"/>
    </row>
    <row r="91" spans="1:15" ht="18" x14ac:dyDescent="0.25">
      <c r="A91" s="559" t="s">
        <v>321</v>
      </c>
      <c r="B91"/>
      <c r="F91" s="581"/>
      <c r="G91" s="581"/>
      <c r="H91" s="601"/>
      <c r="I91" s="601"/>
      <c r="J91" s="601"/>
      <c r="K91" s="601"/>
      <c r="L91" s="601"/>
      <c r="M91" s="601"/>
      <c r="N91" s="601"/>
      <c r="O91" s="601"/>
    </row>
    <row r="92" spans="1:15" ht="18" x14ac:dyDescent="0.25">
      <c r="A92" s="560"/>
      <c r="B92"/>
      <c r="F92" s="581"/>
      <c r="G92" s="581"/>
      <c r="H92" s="601"/>
      <c r="I92" s="601"/>
      <c r="J92" s="601"/>
      <c r="K92" s="601"/>
      <c r="L92" s="601"/>
      <c r="M92" s="601"/>
      <c r="N92" s="601"/>
      <c r="O92" s="601"/>
    </row>
    <row r="93" spans="1:15" ht="18" x14ac:dyDescent="0.25">
      <c r="A93" s="555" t="s">
        <v>322</v>
      </c>
      <c r="B93"/>
      <c r="F93" s="581"/>
      <c r="G93" s="581"/>
      <c r="H93" s="602">
        <v>64941</v>
      </c>
      <c r="I93" s="602">
        <v>30224</v>
      </c>
      <c r="J93" s="602">
        <v>34717</v>
      </c>
      <c r="K93" s="602">
        <v>13140</v>
      </c>
      <c r="L93" s="602">
        <v>2167</v>
      </c>
      <c r="M93" s="602">
        <v>1671</v>
      </c>
      <c r="N93" s="602">
        <v>268</v>
      </c>
      <c r="O93" s="602">
        <v>18007</v>
      </c>
    </row>
    <row r="94" spans="1:15" s="580" customFormat="1" ht="18" x14ac:dyDescent="0.25">
      <c r="A94" s="555" t="s">
        <v>323</v>
      </c>
      <c r="B94" s="552"/>
      <c r="F94" s="581"/>
      <c r="G94" s="581"/>
      <c r="H94" s="601"/>
      <c r="I94" s="601"/>
      <c r="J94" s="601"/>
      <c r="K94" s="601"/>
      <c r="L94" s="601"/>
      <c r="M94" s="601"/>
      <c r="N94" s="601"/>
      <c r="O94" s="601"/>
    </row>
    <row r="95" spans="1:15" ht="18" x14ac:dyDescent="0.25">
      <c r="A95" s="556" t="s">
        <v>324</v>
      </c>
      <c r="B95"/>
      <c r="F95" s="581"/>
      <c r="G95" s="581"/>
      <c r="H95" s="601"/>
      <c r="I95" s="601"/>
      <c r="J95" s="601"/>
      <c r="K95" s="601"/>
      <c r="L95" s="601"/>
      <c r="M95" s="601"/>
      <c r="N95" s="601"/>
      <c r="O95" s="601"/>
    </row>
    <row r="96" spans="1:15" ht="18" x14ac:dyDescent="0.25">
      <c r="A96" s="688"/>
      <c r="F96" s="581"/>
      <c r="G96" s="581"/>
      <c r="H96" s="600"/>
      <c r="I96" s="601"/>
      <c r="J96" s="601"/>
      <c r="K96" s="601"/>
      <c r="L96" s="600"/>
      <c r="M96" s="601"/>
      <c r="N96" s="601"/>
      <c r="O96" s="601"/>
    </row>
    <row r="97" spans="1:15" ht="16.5" x14ac:dyDescent="0.25">
      <c r="A97" s="687"/>
      <c r="B97" s="563"/>
      <c r="C97" s="614"/>
      <c r="D97" s="614"/>
      <c r="E97" s="614"/>
      <c r="F97" s="614"/>
      <c r="G97" s="611"/>
      <c r="H97" s="615"/>
      <c r="I97" s="615"/>
      <c r="J97" s="615"/>
      <c r="K97" s="615"/>
      <c r="L97" s="615"/>
      <c r="M97" s="615"/>
      <c r="N97" s="615"/>
      <c r="O97" s="615"/>
    </row>
    <row r="98" spans="1:15" ht="18" x14ac:dyDescent="0.25">
      <c r="A98" s="559" t="s">
        <v>325</v>
      </c>
      <c r="B98"/>
      <c r="F98" s="581"/>
      <c r="G98" s="581"/>
      <c r="H98" s="601"/>
      <c r="I98" s="601"/>
      <c r="J98" s="601"/>
      <c r="K98" s="601"/>
      <c r="L98" s="601"/>
      <c r="M98" s="601"/>
      <c r="N98" s="600"/>
      <c r="O98" s="601"/>
    </row>
    <row r="99" spans="1:15" ht="18" x14ac:dyDescent="0.25">
      <c r="A99" s="560"/>
      <c r="B99"/>
      <c r="F99" s="581"/>
      <c r="G99" s="581"/>
      <c r="H99" s="601"/>
      <c r="I99" s="601"/>
      <c r="J99" s="601"/>
      <c r="K99" s="601"/>
      <c r="L99" s="601"/>
      <c r="M99" s="601"/>
      <c r="N99" s="601"/>
      <c r="O99" s="601"/>
    </row>
    <row r="100" spans="1:15" ht="18" x14ac:dyDescent="0.25">
      <c r="A100" s="555" t="s">
        <v>326</v>
      </c>
      <c r="B100"/>
      <c r="F100" s="581"/>
      <c r="G100" s="581"/>
      <c r="H100" s="602">
        <v>6300</v>
      </c>
      <c r="I100" s="602">
        <v>1034</v>
      </c>
      <c r="J100" s="602">
        <v>5266</v>
      </c>
      <c r="K100" s="602">
        <v>629</v>
      </c>
      <c r="L100" s="602">
        <v>0</v>
      </c>
      <c r="M100" s="602">
        <v>0</v>
      </c>
      <c r="N100" s="602">
        <v>0</v>
      </c>
      <c r="O100" s="601">
        <v>4637</v>
      </c>
    </row>
    <row r="101" spans="1:15" ht="18.75" x14ac:dyDescent="0.3">
      <c r="A101" s="555" t="s">
        <v>327</v>
      </c>
      <c r="B101" s="564"/>
      <c r="C101" s="616"/>
      <c r="F101" s="581"/>
      <c r="G101" s="581"/>
      <c r="H101" s="601"/>
      <c r="I101" s="601"/>
      <c r="J101" s="601"/>
      <c r="K101" s="601"/>
      <c r="L101" s="601"/>
      <c r="M101" s="601"/>
      <c r="N101" s="601"/>
      <c r="O101" s="601"/>
    </row>
    <row r="102" spans="1:15" ht="18" x14ac:dyDescent="0.25">
      <c r="A102" s="556" t="s">
        <v>328</v>
      </c>
      <c r="B102" s="565"/>
      <c r="C102" s="617"/>
      <c r="D102" s="618"/>
      <c r="F102" s="581"/>
      <c r="G102" s="581"/>
      <c r="H102" s="601"/>
      <c r="I102" s="601"/>
      <c r="J102" s="601"/>
      <c r="K102" s="601"/>
      <c r="L102" s="601"/>
      <c r="M102" s="601"/>
      <c r="N102" s="601"/>
      <c r="O102" s="601"/>
    </row>
    <row r="103" spans="1:15" ht="18" x14ac:dyDescent="0.25">
      <c r="A103" s="619"/>
      <c r="B103" s="617"/>
      <c r="C103" s="617"/>
      <c r="D103" s="618"/>
      <c r="F103" s="581"/>
      <c r="G103" s="581"/>
      <c r="H103" s="601"/>
      <c r="I103" s="601"/>
      <c r="J103" s="601"/>
      <c r="K103" s="601"/>
      <c r="L103" s="601"/>
      <c r="M103" s="601"/>
      <c r="N103" s="601"/>
      <c r="O103" s="601"/>
    </row>
    <row r="104" spans="1:15" ht="18" x14ac:dyDescent="0.25">
      <c r="A104" s="620"/>
      <c r="B104" s="621"/>
      <c r="C104" s="621"/>
      <c r="D104" s="621"/>
      <c r="E104" s="621"/>
      <c r="F104" s="622"/>
      <c r="G104" s="622"/>
      <c r="H104" s="623"/>
      <c r="I104" s="623"/>
      <c r="J104" s="623"/>
      <c r="K104" s="623"/>
      <c r="L104" s="623"/>
      <c r="M104" s="623"/>
      <c r="N104" s="623"/>
      <c r="O104" s="623"/>
    </row>
    <row r="105" spans="1:15" x14ac:dyDescent="0.2">
      <c r="A105" s="580"/>
    </row>
    <row r="106" spans="1:15" x14ac:dyDescent="0.2">
      <c r="A106" s="580"/>
    </row>
  </sheetData>
  <mergeCells count="1">
    <mergeCell ref="A9:G9"/>
  </mergeCells>
  <phoneticPr fontId="76" type="noConversion"/>
  <printOptions horizontalCentered="1"/>
  <pageMargins left="0.78740157480314965" right="0.78740157480314965" top="0.98425196850393704" bottom="0.98425196850393704" header="0.51181102362204722" footer="0.51181102362204722"/>
  <pageSetup paperSize="9" scale="37" orientation="portrait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04E2B26E1BC44CAB8C582291F55853" ma:contentTypeVersion="1" ma:contentTypeDescription="Utwórz nowy dokument." ma:contentTypeScope="" ma:versionID="685ddc3374967933826094ee3a8c9a80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8f1c553179d338312e1398bb44441607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Planowana data rozpoczęcia" ma:description="Kolumna Planowana data rozpoczęcia to kolumna witryny utworzona przez funkcję publikowania. Jest ona używana w celu określenia daty i godziny pierwszego wyświetlenia tej strony dla osób odwiedzających witrynę." ma:internalName="PublishingStartDate">
      <xsd:simpleType>
        <xsd:restriction base="dms:Unknown"/>
      </xsd:simpleType>
    </xsd:element>
    <xsd:element name="PublishingExpirationDate" ma:index="9" nillable="true" ma:displayName="Planowana data zakończenia" ma:description="Kolumna Planowana data zakończenia to kolumna witryny utworzona przez funkcję publikowania. Jest ona używana w celu określenia daty i godziny, od której ta strona nie będzie więcej wyświetlana dla osób odwiedzających witrynę.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9C548442-0FAE-4534-8563-54976C663A6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217ADD3-8A2F-4DBA-8F4F-A4767058384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1B20BEF-BD3E-4B85-910F-2C46E3159861}">
  <ds:schemaRefs>
    <ds:schemaRef ds:uri="http://schemas.microsoft.com/office/infopath/2007/PartnerControls"/>
    <ds:schemaRef ds:uri="http://purl.org/dc/dcmitype/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http://purl.org/dc/terms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21</vt:i4>
      </vt:variant>
      <vt:variant>
        <vt:lpstr>Zakresy nazwane</vt:lpstr>
      </vt:variant>
      <vt:variant>
        <vt:i4>15</vt:i4>
      </vt:variant>
    </vt:vector>
  </HeadingPairs>
  <TitlesOfParts>
    <vt:vector size="36" baseType="lpstr">
      <vt:lpstr>C0-2006</vt:lpstr>
      <vt:lpstr>C1-2006</vt:lpstr>
      <vt:lpstr>C2-2006</vt:lpstr>
      <vt:lpstr>C3-2006</vt:lpstr>
      <vt:lpstr>C4-2006</vt:lpstr>
      <vt:lpstr>C5-2006</vt:lpstr>
      <vt:lpstr>C5A-2006</vt:lpstr>
      <vt:lpstr>C6-2006</vt:lpstr>
      <vt:lpstr>kż 2006 total</vt:lpstr>
      <vt:lpstr>kż 2006 p</vt:lpstr>
      <vt:lpstr>kż 2006 f</vt:lpstr>
      <vt:lpstr>kż 2006 rz</vt:lpstr>
      <vt:lpstr>kż 2006 g</vt:lpstr>
      <vt:lpstr>C1-2015</vt:lpstr>
      <vt:lpstr>C2-2015</vt:lpstr>
      <vt:lpstr>C3-2015</vt:lpstr>
      <vt:lpstr>C4-2015 P</vt:lpstr>
      <vt:lpstr>C4-2015 R</vt:lpstr>
      <vt:lpstr>C5-2015</vt:lpstr>
      <vt:lpstr>C5A-2015</vt:lpstr>
      <vt:lpstr>C6-2015</vt:lpstr>
      <vt:lpstr>'C0-2006'!Obszar_wydruku</vt:lpstr>
      <vt:lpstr>'C1-2006'!Obszar_wydruku</vt:lpstr>
      <vt:lpstr>'C1-2015'!Obszar_wydruku</vt:lpstr>
      <vt:lpstr>'C2-2006'!Obszar_wydruku</vt:lpstr>
      <vt:lpstr>'C2-2015'!Obszar_wydruku</vt:lpstr>
      <vt:lpstr>'C3-2006'!Obszar_wydruku</vt:lpstr>
      <vt:lpstr>'C3-2015'!Obszar_wydruku</vt:lpstr>
      <vt:lpstr>'C4-2006'!Obszar_wydruku</vt:lpstr>
      <vt:lpstr>'C4-2015 P'!Obszar_wydruku</vt:lpstr>
      <vt:lpstr>'C4-2015 R'!Obszar_wydruku</vt:lpstr>
      <vt:lpstr>'C5-2006'!Obszar_wydruku</vt:lpstr>
      <vt:lpstr>'C5-2015'!Obszar_wydruku</vt:lpstr>
      <vt:lpstr>'C5A-2015'!Obszar_wydruku</vt:lpstr>
      <vt:lpstr>'C6-2006'!Obszar_wydruku</vt:lpstr>
      <vt:lpstr>'C6-2015'!Obszar_wydruku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 Jankowska</dc:creator>
  <cp:lastModifiedBy>Michalik Daniel</cp:lastModifiedBy>
  <cp:lastPrinted>2019-07-11T10:50:46Z</cp:lastPrinted>
  <dcterms:created xsi:type="dcterms:W3CDTF">2003-09-23T13:14:11Z</dcterms:created>
  <dcterms:modified xsi:type="dcterms:W3CDTF">2019-07-30T11:50:52Z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0x010100E104E2B26E1BC44CAB8C582291F55853</vt:lpwstr>
  </property>
</Properties>
</file>